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Submission_Forms\"/>
    </mc:Choice>
  </mc:AlternateContent>
  <xr:revisionPtr revIDLastSave="0" documentId="13_ncr:1_{8E8E46BE-78CD-41BE-AD71-E6C5DCBB14A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1" r:id="rId1"/>
    <sheet name="Pooled Libraries" sheetId="2" r:id="rId2"/>
    <sheet name="pooling table_NGS core template" sheetId="5" r:id="rId3"/>
    <sheet name="Sheet1" sheetId="3" state="hidden" r:id="rId4"/>
    <sheet name="Indexes" sheetId="4" state="hidden" r:id="rId5"/>
  </sheets>
  <definedNames>
    <definedName name="Bioo">Sheet1!$B$2:$B$14</definedName>
    <definedName name="IndexType">Indexes!$A$2:$A$9</definedName>
    <definedName name="MiniSeq_HighOutput">Sheet1!$C$2:$C$6</definedName>
    <definedName name="MiniSeq_MidOutput">Sheet1!$D$2:$D$6</definedName>
    <definedName name="Miseq_Micro">Sheet1!$F$2:$F$6</definedName>
    <definedName name="Miseq_Nano">Sheet1!$G$2:$G$6</definedName>
    <definedName name="Miseq_v3">Sheet1!$E$2:$E$6</definedName>
    <definedName name="Nextera">Indexes!$F$2:$F$45</definedName>
    <definedName name="Nextseq2000_P1">Sheet1!$L$2:$L$6</definedName>
    <definedName name="Nextseq2000_P2">Sheet1!$M$2:$M$6</definedName>
    <definedName name="Nextseq2000_P3">Sheet1!$N$2:$N$6</definedName>
    <definedName name="NextSeq500_HighOutput">#REF!</definedName>
    <definedName name="NextSeq500_MidOutput">#REF!</definedName>
    <definedName name="NovaSeq6000_S1">Sheet1!$I$2:$I$6</definedName>
    <definedName name="NovaSeq6000_S2">Sheet1!$J$2:$J$6</definedName>
    <definedName name="NovaSeq6000_S4">Sheet1!$K$2:$K$6</definedName>
    <definedName name="NovaSeq6000_SP">Sheet1!$H$2:$H$6</definedName>
    <definedName name="Platform">Sheet1!$B$2:$B$12</definedName>
    <definedName name="TruSeqHT">Indexes!$D$2:$D$21</definedName>
    <definedName name="TruSeqLT">Indexes!$B$2:$B$49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5" i="4" l="1"/>
  <c r="AF35" i="4"/>
  <c r="AE35" i="4"/>
  <c r="AD35" i="4"/>
  <c r="AG34" i="4"/>
  <c r="AF34" i="4"/>
  <c r="AE34" i="4"/>
  <c r="AD34" i="4"/>
  <c r="AG33" i="4"/>
  <c r="AF33" i="4"/>
  <c r="AE33" i="4"/>
  <c r="AD33" i="4"/>
  <c r="AG32" i="4"/>
  <c r="AF32" i="4"/>
  <c r="AE32" i="4"/>
  <c r="AD32" i="4"/>
  <c r="AG31" i="4"/>
  <c r="AF31" i="4"/>
  <c r="AE31" i="4"/>
  <c r="AD31" i="4"/>
  <c r="AG30" i="4"/>
  <c r="AF30" i="4"/>
  <c r="AE30" i="4"/>
  <c r="AD30" i="4"/>
  <c r="AG29" i="4"/>
  <c r="AF29" i="4"/>
  <c r="AE29" i="4"/>
  <c r="AD29" i="4"/>
  <c r="AG28" i="4"/>
  <c r="AF28" i="4"/>
  <c r="AE28" i="4"/>
  <c r="AD28" i="4"/>
  <c r="AG27" i="4"/>
  <c r="AF27" i="4"/>
  <c r="AE27" i="4"/>
  <c r="AD27" i="4"/>
  <c r="AG26" i="4"/>
  <c r="AF26" i="4"/>
  <c r="AE26" i="4"/>
  <c r="AD26" i="4"/>
  <c r="AG25" i="4"/>
  <c r="AF25" i="4"/>
  <c r="AE25" i="4"/>
  <c r="AD25" i="4"/>
  <c r="AG24" i="4"/>
  <c r="AF24" i="4"/>
  <c r="AE24" i="4"/>
  <c r="AD24" i="4"/>
  <c r="AG23" i="4"/>
  <c r="AF23" i="4"/>
  <c r="AE23" i="4"/>
  <c r="AD23" i="4"/>
  <c r="AG22" i="4"/>
  <c r="AF22" i="4"/>
  <c r="AE22" i="4"/>
  <c r="AD22" i="4"/>
  <c r="AG21" i="4"/>
  <c r="AF21" i="4"/>
  <c r="AE21" i="4"/>
  <c r="AD21" i="4"/>
  <c r="AG20" i="4"/>
  <c r="AF20" i="4"/>
  <c r="AE20" i="4"/>
  <c r="AD20" i="4"/>
  <c r="AG19" i="4"/>
  <c r="AF19" i="4"/>
  <c r="AE19" i="4"/>
  <c r="AD19" i="4"/>
  <c r="AG18" i="4"/>
  <c r="AF18" i="4"/>
  <c r="AE18" i="4"/>
  <c r="AD18" i="4"/>
  <c r="AG17" i="4"/>
  <c r="AF17" i="4"/>
  <c r="AE17" i="4"/>
  <c r="AD17" i="4"/>
  <c r="AG16" i="4"/>
  <c r="AF16" i="4"/>
  <c r="AE16" i="4"/>
  <c r="AD16" i="4"/>
  <c r="J98" i="5"/>
  <c r="H98" i="5"/>
  <c r="G98" i="5"/>
  <c r="D98" i="5"/>
  <c r="J97" i="5"/>
  <c r="I97" i="5"/>
  <c r="G97" i="5"/>
  <c r="F97" i="5"/>
  <c r="J96" i="5"/>
  <c r="I96" i="5"/>
  <c r="G96" i="5"/>
  <c r="F96" i="5"/>
  <c r="J95" i="5"/>
  <c r="I95" i="5"/>
  <c r="G95" i="5"/>
  <c r="F95" i="5"/>
  <c r="A95" i="5"/>
  <c r="J94" i="5"/>
  <c r="I94" i="5"/>
  <c r="G94" i="5"/>
  <c r="F94" i="5"/>
  <c r="A94" i="5"/>
  <c r="J93" i="5"/>
  <c r="I93" i="5"/>
  <c r="G93" i="5"/>
  <c r="F93" i="5"/>
  <c r="A93" i="5"/>
  <c r="J92" i="5"/>
  <c r="I92" i="5"/>
  <c r="G92" i="5"/>
  <c r="F92" i="5"/>
  <c r="A92" i="5"/>
  <c r="J91" i="5"/>
  <c r="I91" i="5"/>
  <c r="G91" i="5"/>
  <c r="F91" i="5"/>
  <c r="A91" i="5"/>
  <c r="J90" i="5"/>
  <c r="I90" i="5"/>
  <c r="G90" i="5"/>
  <c r="F90" i="5"/>
  <c r="A90" i="5"/>
  <c r="J89" i="5"/>
  <c r="I89" i="5"/>
  <c r="G89" i="5"/>
  <c r="F89" i="5"/>
  <c r="A89" i="5"/>
  <c r="J88" i="5"/>
  <c r="I88" i="5"/>
  <c r="G88" i="5"/>
  <c r="F88" i="5"/>
  <c r="A88" i="5"/>
  <c r="J87" i="5"/>
  <c r="I87" i="5"/>
  <c r="G87" i="5"/>
  <c r="F87" i="5"/>
  <c r="A87" i="5"/>
  <c r="J86" i="5"/>
  <c r="I86" i="5"/>
  <c r="G86" i="5"/>
  <c r="F86" i="5"/>
  <c r="A86" i="5"/>
  <c r="J85" i="5"/>
  <c r="I85" i="5"/>
  <c r="G85" i="5"/>
  <c r="F85" i="5"/>
  <c r="A85" i="5"/>
  <c r="J84" i="5"/>
  <c r="I84" i="5"/>
  <c r="G84" i="5"/>
  <c r="F84" i="5"/>
  <c r="A84" i="5"/>
  <c r="J83" i="5"/>
  <c r="I83" i="5"/>
  <c r="G83" i="5"/>
  <c r="F83" i="5"/>
  <c r="A83" i="5"/>
  <c r="J82" i="5"/>
  <c r="I82" i="5"/>
  <c r="G82" i="5"/>
  <c r="F82" i="5"/>
  <c r="A82" i="5"/>
  <c r="J81" i="5"/>
  <c r="I81" i="5"/>
  <c r="G81" i="5"/>
  <c r="F81" i="5"/>
  <c r="A81" i="5"/>
  <c r="J80" i="5"/>
  <c r="I80" i="5"/>
  <c r="G80" i="5"/>
  <c r="F80" i="5"/>
  <c r="A80" i="5"/>
  <c r="J79" i="5"/>
  <c r="I79" i="5"/>
  <c r="G79" i="5"/>
  <c r="F79" i="5"/>
  <c r="A79" i="5"/>
  <c r="J78" i="5"/>
  <c r="I78" i="5"/>
  <c r="G78" i="5"/>
  <c r="F78" i="5"/>
  <c r="A78" i="5"/>
  <c r="J77" i="5"/>
  <c r="I77" i="5"/>
  <c r="G77" i="5"/>
  <c r="F77" i="5"/>
  <c r="A77" i="5"/>
  <c r="J76" i="5"/>
  <c r="I76" i="5"/>
  <c r="G76" i="5"/>
  <c r="F76" i="5"/>
  <c r="A76" i="5"/>
  <c r="J75" i="5"/>
  <c r="I75" i="5"/>
  <c r="G75" i="5"/>
  <c r="F75" i="5"/>
  <c r="A75" i="5"/>
  <c r="J74" i="5"/>
  <c r="I74" i="5"/>
  <c r="G74" i="5"/>
  <c r="F74" i="5"/>
  <c r="A74" i="5"/>
  <c r="J73" i="5"/>
  <c r="I73" i="5"/>
  <c r="G73" i="5"/>
  <c r="F73" i="5"/>
  <c r="A73" i="5"/>
  <c r="J72" i="5"/>
  <c r="I72" i="5"/>
  <c r="G72" i="5"/>
  <c r="F72" i="5"/>
  <c r="A72" i="5"/>
  <c r="J71" i="5"/>
  <c r="I71" i="5"/>
  <c r="G71" i="5"/>
  <c r="F71" i="5"/>
  <c r="A71" i="5"/>
  <c r="J70" i="5"/>
  <c r="I70" i="5"/>
  <c r="G70" i="5"/>
  <c r="F70" i="5"/>
  <c r="A70" i="5"/>
  <c r="J69" i="5"/>
  <c r="I69" i="5"/>
  <c r="G69" i="5"/>
  <c r="F69" i="5"/>
  <c r="A69" i="5"/>
  <c r="J68" i="5"/>
  <c r="I68" i="5"/>
  <c r="G68" i="5"/>
  <c r="F68" i="5"/>
  <c r="A68" i="5"/>
  <c r="J67" i="5"/>
  <c r="I67" i="5"/>
  <c r="G67" i="5"/>
  <c r="F67" i="5"/>
  <c r="A67" i="5"/>
  <c r="J66" i="5"/>
  <c r="I66" i="5"/>
  <c r="G66" i="5"/>
  <c r="F66" i="5"/>
  <c r="A66" i="5"/>
  <c r="J65" i="5"/>
  <c r="I65" i="5"/>
  <c r="G65" i="5"/>
  <c r="F65" i="5"/>
  <c r="A65" i="5"/>
  <c r="J64" i="5"/>
  <c r="I64" i="5"/>
  <c r="G64" i="5"/>
  <c r="F64" i="5"/>
  <c r="A64" i="5"/>
  <c r="J63" i="5"/>
  <c r="I63" i="5"/>
  <c r="G63" i="5"/>
  <c r="F63" i="5"/>
  <c r="A63" i="5"/>
  <c r="J62" i="5"/>
  <c r="I62" i="5"/>
  <c r="G62" i="5"/>
  <c r="F62" i="5"/>
  <c r="A62" i="5"/>
  <c r="J61" i="5"/>
  <c r="I61" i="5"/>
  <c r="G61" i="5"/>
  <c r="F61" i="5"/>
  <c r="A61" i="5"/>
  <c r="J60" i="5"/>
  <c r="I60" i="5"/>
  <c r="G60" i="5"/>
  <c r="F60" i="5"/>
  <c r="A60" i="5"/>
  <c r="J59" i="5"/>
  <c r="I59" i="5"/>
  <c r="G59" i="5"/>
  <c r="F59" i="5"/>
  <c r="A59" i="5"/>
  <c r="J58" i="5"/>
  <c r="I58" i="5"/>
  <c r="G58" i="5"/>
  <c r="F58" i="5"/>
  <c r="A58" i="5"/>
  <c r="J57" i="5"/>
  <c r="I57" i="5"/>
  <c r="G57" i="5"/>
  <c r="F57" i="5"/>
  <c r="A57" i="5"/>
  <c r="J56" i="5"/>
  <c r="I56" i="5"/>
  <c r="G56" i="5"/>
  <c r="F56" i="5"/>
  <c r="A56" i="5"/>
  <c r="J55" i="5"/>
  <c r="I55" i="5"/>
  <c r="G55" i="5"/>
  <c r="F55" i="5"/>
  <c r="A55" i="5"/>
  <c r="J54" i="5"/>
  <c r="I54" i="5"/>
  <c r="G54" i="5"/>
  <c r="F54" i="5"/>
  <c r="A54" i="5"/>
  <c r="N53" i="5"/>
  <c r="M53" i="5"/>
  <c r="J53" i="5"/>
  <c r="I53" i="5"/>
  <c r="G53" i="5"/>
  <c r="F53" i="5"/>
  <c r="A53" i="5"/>
  <c r="N52" i="5"/>
  <c r="M52" i="5"/>
  <c r="J52" i="5"/>
  <c r="I52" i="5"/>
  <c r="G52" i="5"/>
  <c r="F52" i="5"/>
  <c r="A52" i="5"/>
  <c r="N51" i="5"/>
  <c r="M51" i="5"/>
  <c r="J51" i="5"/>
  <c r="I51" i="5"/>
  <c r="G51" i="5"/>
  <c r="F51" i="5"/>
  <c r="A51" i="5"/>
  <c r="J50" i="5"/>
  <c r="I50" i="5"/>
  <c r="G50" i="5"/>
  <c r="F50" i="5"/>
  <c r="A50" i="5"/>
  <c r="J40" i="5"/>
  <c r="H40" i="5"/>
  <c r="G40" i="5"/>
  <c r="D40" i="5"/>
  <c r="J39" i="5"/>
  <c r="I39" i="5"/>
  <c r="G39" i="5"/>
  <c r="F39" i="5"/>
  <c r="A39" i="5"/>
  <c r="J38" i="5"/>
  <c r="I38" i="5"/>
  <c r="G38" i="5"/>
  <c r="F38" i="5"/>
  <c r="A38" i="5"/>
  <c r="M37" i="5"/>
  <c r="J37" i="5"/>
  <c r="I37" i="5"/>
  <c r="G37" i="5"/>
  <c r="F37" i="5"/>
  <c r="A37" i="5"/>
  <c r="M36" i="5"/>
  <c r="J36" i="5"/>
  <c r="I36" i="5"/>
  <c r="G36" i="5"/>
  <c r="F36" i="5"/>
  <c r="A36" i="5"/>
  <c r="M35" i="5"/>
  <c r="J35" i="5"/>
  <c r="I35" i="5"/>
  <c r="G35" i="5"/>
  <c r="F35" i="5"/>
  <c r="A35" i="5"/>
  <c r="W34" i="5"/>
  <c r="J34" i="5"/>
  <c r="I34" i="5"/>
  <c r="G34" i="5"/>
  <c r="F34" i="5"/>
  <c r="A34" i="5"/>
  <c r="J26" i="5"/>
  <c r="H26" i="5"/>
  <c r="G26" i="5"/>
  <c r="D26" i="5"/>
  <c r="J25" i="5"/>
  <c r="I25" i="5"/>
  <c r="H25" i="5"/>
  <c r="G25" i="5"/>
  <c r="F25" i="5"/>
  <c r="A25" i="5"/>
  <c r="J24" i="5"/>
  <c r="I24" i="5"/>
  <c r="H24" i="5"/>
  <c r="G24" i="5"/>
  <c r="F24" i="5"/>
  <c r="A24" i="5"/>
  <c r="J23" i="5"/>
  <c r="I23" i="5"/>
  <c r="H23" i="5"/>
  <c r="G23" i="5"/>
  <c r="F23" i="5"/>
  <c r="A23" i="5"/>
  <c r="J22" i="5"/>
  <c r="I22" i="5"/>
  <c r="H22" i="5"/>
  <c r="G22" i="5"/>
  <c r="F22" i="5"/>
  <c r="A22" i="5"/>
  <c r="J21" i="5"/>
  <c r="I21" i="5"/>
  <c r="H21" i="5"/>
  <c r="G21" i="5"/>
  <c r="F21" i="5"/>
  <c r="A21" i="5"/>
  <c r="J20" i="5"/>
  <c r="I20" i="5"/>
  <c r="H20" i="5"/>
  <c r="G20" i="5"/>
  <c r="F20" i="5"/>
  <c r="A20" i="5"/>
  <c r="J19" i="5"/>
  <c r="I19" i="5"/>
  <c r="H19" i="5"/>
  <c r="G19" i="5"/>
  <c r="F19" i="5"/>
  <c r="A19" i="5"/>
  <c r="J18" i="5"/>
  <c r="I18" i="5"/>
  <c r="H18" i="5"/>
  <c r="G18" i="5"/>
  <c r="F18" i="5"/>
  <c r="A18" i="5"/>
  <c r="J17" i="5"/>
  <c r="I17" i="5"/>
  <c r="H17" i="5"/>
  <c r="G17" i="5"/>
  <c r="F17" i="5"/>
  <c r="A17" i="5"/>
  <c r="J16" i="5"/>
  <c r="I16" i="5"/>
  <c r="H16" i="5"/>
  <c r="G16" i="5"/>
  <c r="F16" i="5"/>
  <c r="A16" i="5"/>
  <c r="J15" i="5"/>
  <c r="I15" i="5"/>
  <c r="H15" i="5"/>
  <c r="G15" i="5"/>
  <c r="F15" i="5"/>
  <c r="A15" i="5"/>
  <c r="J14" i="5"/>
  <c r="I14" i="5"/>
  <c r="H14" i="5"/>
  <c r="G14" i="5"/>
  <c r="F14" i="5"/>
  <c r="A14" i="5"/>
  <c r="N13" i="5"/>
  <c r="M13" i="5"/>
  <c r="J13" i="5"/>
  <c r="I13" i="5"/>
  <c r="H13" i="5"/>
  <c r="G13" i="5"/>
  <c r="F13" i="5"/>
  <c r="A13" i="5"/>
  <c r="N12" i="5"/>
  <c r="M12" i="5"/>
  <c r="J12" i="5"/>
  <c r="I12" i="5"/>
  <c r="H12" i="5"/>
  <c r="G12" i="5"/>
  <c r="F12" i="5"/>
  <c r="A12" i="5"/>
  <c r="N11" i="5"/>
  <c r="M11" i="5"/>
  <c r="J11" i="5"/>
  <c r="I11" i="5"/>
  <c r="H11" i="5"/>
  <c r="G11" i="5"/>
  <c r="F11" i="5"/>
  <c r="A11" i="5"/>
  <c r="J10" i="5"/>
  <c r="I10" i="5"/>
  <c r="H10" i="5"/>
  <c r="G10" i="5"/>
  <c r="F10" i="5"/>
  <c r="A10" i="5"/>
  <c r="I19" i="2"/>
  <c r="I19" i="2" a="1"/>
</calcChain>
</file>

<file path=xl/sharedStrings.xml><?xml version="1.0" encoding="utf-8"?>
<sst xmlns="http://schemas.openxmlformats.org/spreadsheetml/2006/main" count="1315" uniqueCount="748">
  <si>
    <r>
      <rPr>
        <b/>
        <u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Illumina Sequencing Request Form</t>
    </r>
  </si>
  <si>
    <t>Instructions for Submitting Libraries for Sequencing:</t>
  </si>
  <si>
    <t>Pooled Libraries</t>
  </si>
  <si>
    <t xml:space="preserve">(Please fill out the 2nd Worksheet, "Pooled Libraries") 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</si>
  <si>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provide at </t>
    </r>
    <r>
      <rPr>
        <sz val="11"/>
        <color rgb="FFFF0000"/>
        <rFont val="Arial"/>
        <family val="2"/>
      </rPr>
      <t xml:space="preserve">30-200 µl </t>
    </r>
    <r>
      <rPr>
        <sz val="11"/>
        <color theme="1"/>
        <rFont val="Arial"/>
        <family val="2"/>
      </rPr>
      <t xml:space="preserve">of pooled libraries at concentration of </t>
    </r>
    <r>
      <rPr>
        <sz val="11"/>
        <color rgb="FFFF0000"/>
        <rFont val="Arial"/>
        <family val="2"/>
      </rPr>
      <t>5-10 nM (0.5-1ng/µl by Qubit)</t>
    </r>
    <r>
      <rPr>
        <sz val="11"/>
        <color theme="1"/>
        <rFont val="Arial"/>
        <family val="2"/>
      </rPr>
      <t xml:space="preserve"> for your pooled library is REQUIRED. </t>
    </r>
  </si>
  <si>
    <r>
      <rPr>
        <sz val="11"/>
        <color theme="1"/>
        <rFont val="Arial"/>
        <family val="2"/>
      </rPr>
      <t xml:space="preserve">2.    Please submit your </t>
    </r>
    <r>
      <rPr>
        <u/>
        <sz val="11"/>
        <color theme="1"/>
        <rFont val="Arial"/>
        <family val="2"/>
      </rPr>
      <t>pooled libraries</t>
    </r>
    <r>
      <rPr>
        <sz val="11"/>
        <color theme="1"/>
        <rFont val="Arial"/>
        <family val="2"/>
      </rPr>
      <t xml:space="preserve"> in 1.5 mL microcentrifuge tube (low-binding preferred)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</si>
  <si>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> </t>
    </r>
    <r>
      <rPr>
        <sz val="11"/>
        <color theme="1"/>
        <rFont val="Arial"/>
        <family val="2"/>
      </rPr>
      <t>   Please label "POOL" sample code on top of the tube in the format of</t>
    </r>
    <r>
      <rPr>
        <sz val="11"/>
        <color rgb="FFFF0000"/>
        <rFont val="Arial"/>
        <family val="2"/>
      </rPr>
      <t xml:space="preserve"> first name+ initial of last name_YYMMDD_Pool# (i.e., Mary W_191231_P1; Mary W_191231_P2).</t>
    </r>
  </si>
  <si>
    <t>4. Please pool your libraries. We don't accept individual libraries.</t>
  </si>
  <si>
    <t>*** Be aware that: We don't provide pooling service anymore. We can offer polling guidance if you need a help.</t>
  </si>
  <si>
    <t>pooling table instruction video</t>
  </si>
  <si>
    <t>https://sites.google.com/view/ngs-core/video</t>
  </si>
  <si>
    <t>For Library Pools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</si>
  <si>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</si>
  <si>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rPr>
        <b/>
        <sz val="11"/>
        <color rgb="FFFF0000"/>
        <rFont val="Courier New"/>
        <family val="3"/>
      </rPr>
      <t xml:space="preserve">    o</t>
    </r>
    <r>
      <rPr>
        <b/>
        <sz val="11"/>
        <color rgb="FFFF0000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 xml:space="preserve">Sample Name can ONLY be named with alphabets, numbers, underscores, and no more than 20 characters respectively. 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</si>
  <si>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>DO NOT USE space or any special characters, /:;+.,!@#$%^&amp; etc.</t>
    </r>
  </si>
  <si>
    <r>
      <rPr>
        <sz val="11"/>
        <color theme="1"/>
        <rFont val="Arial"/>
        <family val="2"/>
      </rPr>
      <t>2.</t>
    </r>
    <r>
      <rPr>
        <sz val="11"/>
        <color theme="1"/>
        <rFont val="Times New Roman"/>
        <family val="1"/>
      </rPr>
      <t>   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color theme="1"/>
        <rFont val="Arial"/>
        <family val="2"/>
      </rPr>
      <t xml:space="preserve">Please provide Index information i7 and </t>
    </r>
    <r>
      <rPr>
        <b/>
        <sz val="11"/>
        <color rgb="FFFF0000"/>
        <rFont val="Arial"/>
        <family val="2"/>
      </rPr>
      <t xml:space="preserve">both forward and reverse sequences for i5 indexes for dual indexes </t>
    </r>
    <r>
      <rPr>
        <b/>
        <sz val="11"/>
        <color theme="1"/>
        <rFont val="Arial"/>
        <family val="2"/>
      </rPr>
      <t xml:space="preserve"> (Index Code, Sequences, etc.)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</si>
  <si>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YYMMDD_PI_YourFirstName_SEQonly_Form.</t>
    </r>
  </si>
  <si>
    <r>
      <rPr>
        <sz val="11"/>
        <color theme="1"/>
        <rFont val="Arial"/>
        <family val="2"/>
      </rP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</si>
  <si>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rPr>
        <sz val="11"/>
        <color theme="1"/>
        <rFont val="Arial"/>
        <family val="2"/>
      </rP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result in optimal data generation and researchers will be responsible for the cost.</t>
    </r>
  </si>
  <si>
    <r>
      <rPr>
        <sz val="11"/>
        <color theme="1"/>
        <rFont val="Arial"/>
        <family val="2"/>
      </rP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</si>
  <si>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 xml:space="preserve">7.    Sample Retrieval: Please send your request along with the corresponding sample submission form to SampleSubmission@salk.edu. </t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</si>
  <si>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We will notify you when your samples are ready to pick up.</t>
    </r>
  </si>
  <si>
    <t>Sequencer Platform</t>
  </si>
  <si>
    <t>**choose a kit by read length plus index length.</t>
  </si>
  <si>
    <t>Flow Cell Type</t>
  </si>
  <si>
    <t>Total Lanes (per flow cell)</t>
  </si>
  <si>
    <t>Output (flowcell)</t>
  </si>
  <si>
    <t>MiniSeq</t>
  </si>
  <si>
    <t>HighOutput</t>
  </si>
  <si>
    <t>22–25 M</t>
  </si>
  <si>
    <t>MidOutput</t>
  </si>
  <si>
    <t>7–8 M</t>
  </si>
  <si>
    <t>Nextseq2000</t>
  </si>
  <si>
    <t>P1</t>
  </si>
  <si>
    <t>100M</t>
  </si>
  <si>
    <t>P2</t>
  </si>
  <si>
    <t>400M</t>
  </si>
  <si>
    <t>P3</t>
  </si>
  <si>
    <t>1.1B</t>
  </si>
  <si>
    <t>NovaSeq 6000 System</t>
  </si>
  <si>
    <t>SP</t>
  </si>
  <si>
    <t>no separated lanes (with standard workflow);
2 lanes (with XP workflow)</t>
  </si>
  <si>
    <t>S1</t>
  </si>
  <si>
    <t>1.3–1.6 B</t>
  </si>
  <si>
    <t>S2</t>
  </si>
  <si>
    <t>3.3 B–4.1 B</t>
  </si>
  <si>
    <t>S4</t>
  </si>
  <si>
    <t>no separated lanes (with standard workflow);
4 lanes (with XP workflow)</t>
  </si>
  <si>
    <t>8-10 B</t>
  </si>
  <si>
    <t>Novaseq XP 2-Lane Kit</t>
  </si>
  <si>
    <t>Novaseq XP 4-Lane Kit</t>
  </si>
  <si>
    <t>* Please inquire for custom run configurations</t>
  </si>
  <si>
    <r>
      <rPr>
        <b/>
        <i/>
        <sz val="20"/>
        <color theme="1"/>
        <rFont val="Arial"/>
        <family val="2"/>
      </rPr>
      <t xml:space="preserve">                     </t>
    </r>
    <r>
      <rPr>
        <b/>
        <i/>
        <u/>
        <sz val="20"/>
        <color theme="1"/>
        <rFont val="Arial"/>
        <family val="2"/>
      </rPr>
      <t>Illumina Sequencing Request Form</t>
    </r>
  </si>
  <si>
    <t>* Please read sample submission instructions carefully on the first sheet.</t>
  </si>
  <si>
    <t>Date of Sample Submission</t>
  </si>
  <si>
    <t>Don't know how to fill the form? Watch videos by click.</t>
  </si>
  <si>
    <t>Institute</t>
  </si>
  <si>
    <t>Note:</t>
  </si>
  <si>
    <t>PI Name</t>
  </si>
  <si>
    <t>Lab Acronym (Department)</t>
  </si>
  <si>
    <t>Contact Name</t>
  </si>
  <si>
    <t>Contact Email</t>
  </si>
  <si>
    <t>Contact Phone Number</t>
  </si>
  <si>
    <t>Fund Number (PO#)</t>
  </si>
  <si>
    <t>Sequencing Platform</t>
  </si>
  <si>
    <t>Please select from dropdown list</t>
  </si>
  <si>
    <t>** Nextseq 500 change into Nextseq2000. Please see instruction page for specification.</t>
  </si>
  <si>
    <r>
      <rPr>
        <b/>
        <sz val="11"/>
        <color rgb="FF000000"/>
        <rFont val="Arial"/>
        <family val="2"/>
      </rPr>
      <t>Sequencing Run Configurations</t>
    </r>
    <r>
      <rPr>
        <b/>
        <sz val="11"/>
        <color rgb="FF0432FF"/>
        <rFont val="Arial"/>
        <family val="2"/>
      </rPr>
      <t>*</t>
    </r>
  </si>
  <si>
    <t>Select from dropdown list</t>
  </si>
  <si>
    <r>
      <rPr>
        <b/>
        <sz val="11"/>
        <color rgb="FF000000"/>
        <rFont val="Arial"/>
        <family val="2"/>
      </rPr>
      <t>XP Workflow? (NovaSeq Only)</t>
    </r>
    <r>
      <rPr>
        <b/>
        <sz val="11"/>
        <color rgb="FF0432FF"/>
        <rFont val="Arial"/>
        <family val="2"/>
      </rPr>
      <t>**</t>
    </r>
  </si>
  <si>
    <r>
      <rPr>
        <i/>
        <sz val="11"/>
        <color rgb="FF0432FF"/>
        <rFont val="Arial"/>
        <family val="2"/>
      </rPr>
      <t>**</t>
    </r>
    <r>
      <rPr>
        <i/>
        <sz val="11"/>
        <color theme="1"/>
        <rFont val="Arial"/>
        <family val="2"/>
      </rPr>
      <t xml:space="preserve"> note: XP workflow-2 lanes for SP, S1, and S2 flowcells, 4 lanes for S4 flowcells</t>
    </r>
  </si>
  <si>
    <r>
      <rPr>
        <b/>
        <sz val="11"/>
        <color rgb="FF000000"/>
        <rFont val="Arial"/>
        <family val="2"/>
      </rPr>
      <t>Number of Runs</t>
    </r>
    <r>
      <rPr>
        <b/>
        <sz val="11"/>
        <color rgb="FF0432FF"/>
        <rFont val="Arial"/>
        <family val="2"/>
      </rPr>
      <t>***</t>
    </r>
  </si>
  <si>
    <t>***  # of Runs for MiniSeq, NextSeq, NovaSeq (specify lanes (Novaseq XP mode)  in note if multiples pools, for example: P1*1 lane; P2*1 lane)</t>
  </si>
  <si>
    <t>PhiX spike in (%)</t>
  </si>
  <si>
    <t>&lt;- If "yes", indicate % of PhiX per lane (run)</t>
  </si>
  <si>
    <r>
      <rPr>
        <b/>
        <i/>
        <sz val="11"/>
        <color rgb="FFFF0000"/>
        <rFont val="Arial"/>
        <family val="2"/>
      </rPr>
      <t>➥</t>
    </r>
    <r>
      <rPr>
        <b/>
        <i/>
        <sz val="10"/>
        <color rgb="FFFF0000"/>
        <rFont val="Arial"/>
        <family val="2"/>
      </rPr>
      <t xml:space="preserve"> Please provide index sequences if possible</t>
    </r>
  </si>
  <si>
    <t>Please provide both forward and reverse sequence for index 2 (i5)</t>
  </si>
  <si>
    <t>Library type</t>
  </si>
  <si>
    <t xml:space="preserve">Index i7 </t>
  </si>
  <si>
    <t xml:space="preserve">Index i5 </t>
  </si>
  <si>
    <t>Index i7
(Sequence)</t>
  </si>
  <si>
    <t>Average Pool Size (bp)</t>
  </si>
  <si>
    <r>
      <rPr>
        <b/>
        <sz val="11"/>
        <color rgb="FF000000"/>
        <rFont val="Calibri"/>
        <family val="2"/>
      </rPr>
      <t>Volume (</t>
    </r>
    <r>
      <rPr>
        <b/>
        <sz val="11"/>
        <color rgb="FF000000"/>
        <rFont val="Symbol"/>
        <family val="1"/>
        <charset val="2"/>
      </rPr>
      <t>m</t>
    </r>
    <r>
      <rPr>
        <b/>
        <sz val="11"/>
        <color rgb="FF000000"/>
        <rFont val="Calibri"/>
        <family val="2"/>
      </rPr>
      <t>l)</t>
    </r>
  </si>
  <si>
    <r>
      <rPr>
        <b/>
        <sz val="11"/>
        <color rgb="FF000000"/>
        <rFont val="Calibri"/>
        <family val="2"/>
      </rPr>
      <t xml:space="preserve">Final Pool Conc. (nM)             </t>
    </r>
    <r>
      <rPr>
        <b/>
        <sz val="11"/>
        <color rgb="FFFF0000"/>
        <rFont val="Calibri"/>
        <family val="2"/>
      </rPr>
      <t>(Between 5-10nM)</t>
    </r>
  </si>
  <si>
    <r>
      <rPr>
        <b/>
        <sz val="11"/>
        <color rgb="FF000000"/>
        <rFont val="Calibri"/>
        <family val="2"/>
      </rPr>
      <t>Pool number</t>
    </r>
    <r>
      <rPr>
        <b/>
        <sz val="9"/>
        <color rgb="FF000000"/>
        <rFont val="Calibri"/>
        <family val="2"/>
      </rPr>
      <t xml:space="preserve"> (if more than one pool submitted)</t>
    </r>
  </si>
  <si>
    <t>Comment</t>
  </si>
  <si>
    <t>Mary W_191231_P1</t>
  </si>
  <si>
    <t>Example_NGS1</t>
  </si>
  <si>
    <t>Ribo-seq</t>
  </si>
  <si>
    <t>Custom</t>
  </si>
  <si>
    <t>ATTGGCTA</t>
  </si>
  <si>
    <t>human</t>
  </si>
  <si>
    <t>Example</t>
  </si>
  <si>
    <t>Example_NGS2</t>
  </si>
  <si>
    <t>RNA-seq</t>
  </si>
  <si>
    <t>IDT Truseq</t>
  </si>
  <si>
    <t>UDI0001</t>
  </si>
  <si>
    <t>CCGCGGTT</t>
  </si>
  <si>
    <t>AGCGCTAG</t>
  </si>
  <si>
    <t>CTAGCGCT</t>
  </si>
  <si>
    <t>mouse</t>
  </si>
  <si>
    <t>Example_NGS3</t>
  </si>
  <si>
    <t>Custom: describe in comment section</t>
  </si>
  <si>
    <t>CCGGATCG</t>
  </si>
  <si>
    <t>xenopus</t>
  </si>
  <si>
    <t>Low diversity Amplicon; Example</t>
  </si>
  <si>
    <t>Mary W_191231_P2</t>
  </si>
  <si>
    <t>Example_NGS4</t>
  </si>
  <si>
    <t>10X genomics library: describe in comment section</t>
  </si>
  <si>
    <t>10X Dual Index Kit TT Set A-1000215</t>
  </si>
  <si>
    <t>B1</t>
  </si>
  <si>
    <t>10X 3'scRNA v3.1 library; Example</t>
  </si>
  <si>
    <t>Example_NGS5</t>
  </si>
  <si>
    <t>A1</t>
  </si>
  <si>
    <t>10X FB library; Example</t>
  </si>
  <si>
    <r>
      <rPr>
        <b/>
        <i/>
        <sz val="18"/>
        <color theme="1"/>
        <rFont val="Arial"/>
        <family val="2"/>
      </rPr>
      <t>↓↓↓↓↓↓↓↓↓</t>
    </r>
    <r>
      <rPr>
        <i/>
        <sz val="18"/>
        <color theme="1"/>
        <rFont val="Arial"/>
        <family val="2"/>
      </rPr>
      <t xml:space="preserve">  </t>
    </r>
    <r>
      <rPr>
        <i/>
        <sz val="18"/>
        <color rgb="FFFF0000"/>
        <rFont val="Arial"/>
        <family val="2"/>
      </rPr>
      <t>Please fill in samples information below this line</t>
    </r>
    <r>
      <rPr>
        <i/>
        <sz val="18"/>
        <color theme="1"/>
        <rFont val="Arial"/>
        <family val="2"/>
      </rPr>
      <t xml:space="preserve">   </t>
    </r>
    <r>
      <rPr>
        <b/>
        <i/>
        <sz val="18"/>
        <color theme="1"/>
        <rFont val="Arial"/>
        <family val="2"/>
      </rPr>
      <t>↓↓↓↓↓↓↓↓↓</t>
    </r>
    <r>
      <rPr>
        <b/>
        <i/>
        <sz val="18"/>
        <color rgb="FFFF0000"/>
        <rFont val="Arial"/>
        <family val="2"/>
      </rPr>
      <t xml:space="preserve"> **</t>
    </r>
    <r>
      <rPr>
        <i/>
        <sz val="18"/>
        <color rgb="FFFF0000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Please provide both</t>
    </r>
    <r>
      <rPr>
        <i/>
        <sz val="18"/>
        <color rgb="FF548DD4"/>
        <rFont val="Arial"/>
        <family val="2"/>
      </rPr>
      <t xml:space="preserve"> </t>
    </r>
    <r>
      <rPr>
        <b/>
        <i/>
        <sz val="18"/>
        <color rgb="FFFF0000"/>
        <rFont val="Arial"/>
        <family val="2"/>
      </rPr>
      <t>forward</t>
    </r>
    <r>
      <rPr>
        <i/>
        <sz val="18"/>
        <color rgb="FF548DD4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and</t>
    </r>
    <r>
      <rPr>
        <i/>
        <sz val="18"/>
        <color rgb="FF548DD4"/>
        <rFont val="Arial"/>
        <family val="2"/>
      </rPr>
      <t xml:space="preserve"> </t>
    </r>
    <r>
      <rPr>
        <b/>
        <i/>
        <sz val="18"/>
        <color rgb="FFFF0000"/>
        <rFont val="Arial"/>
        <family val="2"/>
      </rPr>
      <t>reverse complement i5</t>
    </r>
    <r>
      <rPr>
        <i/>
        <sz val="18"/>
        <color rgb="FF548DD4"/>
        <rFont val="Arial"/>
        <family val="2"/>
      </rPr>
      <t xml:space="preserve"> </t>
    </r>
    <r>
      <rPr>
        <i/>
        <sz val="18"/>
        <color rgb="FFFF0000"/>
        <rFont val="Arial"/>
        <family val="2"/>
      </rPr>
      <t>index sequence for dual index !!</t>
    </r>
    <r>
      <rPr>
        <i/>
        <sz val="18"/>
        <color rgb="FFFF0000"/>
        <rFont val="Arial"/>
        <family val="2"/>
      </rPr>
      <t xml:space="preserve"> **</t>
    </r>
  </si>
  <si>
    <t>Please select</t>
  </si>
  <si>
    <t>Platform</t>
  </si>
  <si>
    <t>MiniSeq_HighOutput</t>
  </si>
  <si>
    <t>MiniSeq_MidOutput</t>
  </si>
  <si>
    <t>NovaSeq6000_SP</t>
  </si>
  <si>
    <t>NovaSeq6000_S1</t>
  </si>
  <si>
    <t>NovaSeq6000_S2</t>
  </si>
  <si>
    <t>NovaSeq6000_S4</t>
  </si>
  <si>
    <t>Nextseq2000_P1</t>
  </si>
  <si>
    <t>Nextseq2000_P2</t>
  </si>
  <si>
    <t>Nextseq2000_P3</t>
  </si>
  <si>
    <t>XP Workflow</t>
  </si>
  <si>
    <t>Yes</t>
  </si>
  <si>
    <t>75 cycles kit ( write down configuration --&gt;)</t>
  </si>
  <si>
    <r>
      <rPr>
        <sz val="12"/>
        <color theme="1"/>
        <rFont val="Arial"/>
        <family val="2"/>
      </rPr>
      <t xml:space="preserve">300 cycles kit </t>
    </r>
    <r>
      <rPr>
        <sz val="12"/>
        <color theme="1"/>
        <rFont val="Arial"/>
        <family val="2"/>
      </rPr>
      <t>( write down configuration --&gt;)</t>
    </r>
  </si>
  <si>
    <t>100 cycles kit ( write down configuration --&gt;)</t>
  </si>
  <si>
    <t>200 cycles kit ( write down configuration --&gt;)</t>
  </si>
  <si>
    <t>300 cycles kit ( write down configuration --&gt;)</t>
  </si>
  <si>
    <t>50 cycles kit ( write down configuration --&gt;)</t>
  </si>
  <si>
    <t>No</t>
  </si>
  <si>
    <t>Small RNA</t>
  </si>
  <si>
    <t>150 cycles kit ( write down configuration --&gt;)</t>
  </si>
  <si>
    <t>ChIP-Seq</t>
  </si>
  <si>
    <t>ATAC-seq</t>
  </si>
  <si>
    <t>500 cycles kit ( write down configuration --&gt;)</t>
  </si>
  <si>
    <t>PCR-free DNA Library</t>
  </si>
  <si>
    <t>Amplicon</t>
  </si>
  <si>
    <t>Hi-C</t>
  </si>
  <si>
    <t>CRISPR</t>
  </si>
  <si>
    <t>Cut-n-Run</t>
  </si>
  <si>
    <t>IndexType</t>
  </si>
  <si>
    <t>TruSeqLT</t>
  </si>
  <si>
    <t>TruSeqHT</t>
  </si>
  <si>
    <t>Nextera</t>
  </si>
  <si>
    <t>Bioo</t>
  </si>
  <si>
    <t>ATCACG</t>
  </si>
  <si>
    <t>scRNA_i7_10X</t>
  </si>
  <si>
    <t>scATAC_i7_10X</t>
  </si>
  <si>
    <t>Nextera - original name</t>
  </si>
  <si>
    <t>NexteraXT - original name</t>
  </si>
  <si>
    <t>Nextera Enrichment - original name</t>
  </si>
  <si>
    <t>TruSeq Amplicon</t>
  </si>
  <si>
    <t>TruSeq Amplicon - Sequence off the sequencer</t>
  </si>
  <si>
    <t>TruSeqHT-original name</t>
  </si>
  <si>
    <t>HiSeq</t>
  </si>
  <si>
    <t>NextSeq</t>
  </si>
  <si>
    <t>D501</t>
  </si>
  <si>
    <t>TATAGCCT</t>
  </si>
  <si>
    <t>TAGATCGC</t>
  </si>
  <si>
    <t>1 (Bioo)</t>
  </si>
  <si>
    <t>CGATGT</t>
  </si>
  <si>
    <t>Nextera - Sequence off the sequencer</t>
  </si>
  <si>
    <t>SI-NA-A1</t>
  </si>
  <si>
    <t>N501</t>
  </si>
  <si>
    <t>S501</t>
  </si>
  <si>
    <t>E501</t>
  </si>
  <si>
    <t>A501</t>
  </si>
  <si>
    <t>TGAACCTT</t>
  </si>
  <si>
    <t>AGGCTATA</t>
  </si>
  <si>
    <t>TAAGGCGA</t>
  </si>
  <si>
    <t>N701</t>
  </si>
  <si>
    <t>A701</t>
  </si>
  <si>
    <t>ATCACGAC</t>
  </si>
  <si>
    <t>D502</t>
  </si>
  <si>
    <t>ATAGAGGC</t>
  </si>
  <si>
    <t>CTCTCTAT</t>
  </si>
  <si>
    <t>2 (Bioo)</t>
  </si>
  <si>
    <t>TGACCA</t>
  </si>
  <si>
    <t>TTAGGC</t>
  </si>
  <si>
    <t>A2</t>
  </si>
  <si>
    <t>SI-NA-B1</t>
  </si>
  <si>
    <t>N502</t>
  </si>
  <si>
    <t>S502</t>
  </si>
  <si>
    <t>E502</t>
  </si>
  <si>
    <t>A502</t>
  </si>
  <si>
    <t>TGCTAAGT</t>
  </si>
  <si>
    <t>GCCTCTAT</t>
  </si>
  <si>
    <t>CGTACTAG</t>
  </si>
  <si>
    <t>N702</t>
  </si>
  <si>
    <t>A702</t>
  </si>
  <si>
    <t>ACAGTGGT</t>
  </si>
  <si>
    <t>D503</t>
  </si>
  <si>
    <t>CCTATCCT</t>
  </si>
  <si>
    <t>TATCCTCT</t>
  </si>
  <si>
    <t>3 (Bioo)</t>
  </si>
  <si>
    <t>ACAGTG</t>
  </si>
  <si>
    <t>A3</t>
  </si>
  <si>
    <t>SI-NA-C1</t>
  </si>
  <si>
    <t>N503</t>
  </si>
  <si>
    <t>S503</t>
  </si>
  <si>
    <t>E503</t>
  </si>
  <si>
    <t>A503</t>
  </si>
  <si>
    <t>TGTTCTCT</t>
  </si>
  <si>
    <t>AGGATAGG</t>
  </si>
  <si>
    <t>AGGCAGAA</t>
  </si>
  <si>
    <t>N703</t>
  </si>
  <si>
    <t>A703</t>
  </si>
  <si>
    <t>CAGATCCA</t>
  </si>
  <si>
    <t>D504</t>
  </si>
  <si>
    <t>GGCTCTGA</t>
  </si>
  <si>
    <t>AGAGTAGA</t>
  </si>
  <si>
    <t>4 (Bioo)</t>
  </si>
  <si>
    <t>GCCAAT</t>
  </si>
  <si>
    <t>A4</t>
  </si>
  <si>
    <t>SI-NA-D1</t>
  </si>
  <si>
    <t>N504</t>
  </si>
  <si>
    <t>S504</t>
  </si>
  <si>
    <t>E504</t>
  </si>
  <si>
    <t>A504</t>
  </si>
  <si>
    <t>TAAGACAC</t>
  </si>
  <si>
    <t>TCAGAGCC</t>
  </si>
  <si>
    <t>TCCTGAGC</t>
  </si>
  <si>
    <t>N704</t>
  </si>
  <si>
    <t>A704</t>
  </si>
  <si>
    <t>ACAAACGG</t>
  </si>
  <si>
    <t>D505</t>
  </si>
  <si>
    <t>AGGCGAAG</t>
  </si>
  <si>
    <t>GTAAGGAG</t>
  </si>
  <si>
    <t>5 (Bioo)</t>
  </si>
  <si>
    <t>CAGATC</t>
  </si>
  <si>
    <t>A5</t>
  </si>
  <si>
    <t>SI-NA-E1</t>
  </si>
  <si>
    <t>N505</t>
  </si>
  <si>
    <t>S505</t>
  </si>
  <si>
    <t>E505</t>
  </si>
  <si>
    <t>A505</t>
  </si>
  <si>
    <t>CTAATCGA</t>
  </si>
  <si>
    <t>CTTCGCCT</t>
  </si>
  <si>
    <t>GGACTCCT</t>
  </si>
  <si>
    <t>N705</t>
  </si>
  <si>
    <t>A705</t>
  </si>
  <si>
    <t>ACCCAGCA</t>
  </si>
  <si>
    <t>D506</t>
  </si>
  <si>
    <t>TAATCTTA</t>
  </si>
  <si>
    <t>ACTGCATA</t>
  </si>
  <si>
    <t>6 (Bioo)</t>
  </si>
  <si>
    <t>CTTGTA</t>
  </si>
  <si>
    <t>A6</t>
  </si>
  <si>
    <t>SI-NA-F1</t>
  </si>
  <si>
    <t>N506</t>
  </si>
  <si>
    <t>S506</t>
  </si>
  <si>
    <t>E506</t>
  </si>
  <si>
    <t>A506</t>
  </si>
  <si>
    <t>CTAGAACA</t>
  </si>
  <si>
    <t>TAAGATTA</t>
  </si>
  <si>
    <t>TAGGCATG</t>
  </si>
  <si>
    <t>N706</t>
  </si>
  <si>
    <t>A706</t>
  </si>
  <si>
    <t>AACCCCTC</t>
  </si>
  <si>
    <t>D507</t>
  </si>
  <si>
    <t>CAGGACGT</t>
  </si>
  <si>
    <t>AAGGAGTA</t>
  </si>
  <si>
    <t>7 (Bioo)</t>
  </si>
  <si>
    <t>ACTTGA</t>
  </si>
  <si>
    <t>A7</t>
  </si>
  <si>
    <t>SI-NA-G1</t>
  </si>
  <si>
    <t>N507</t>
  </si>
  <si>
    <t>S507</t>
  </si>
  <si>
    <t>E507</t>
  </si>
  <si>
    <t>A507</t>
  </si>
  <si>
    <t>TAAGTTCC</t>
  </si>
  <si>
    <t>ACGTCCTG</t>
  </si>
  <si>
    <t>CTCTCTAC</t>
  </si>
  <si>
    <t>N707</t>
  </si>
  <si>
    <t>A707</t>
  </si>
  <si>
    <t>CCCAACCT</t>
  </si>
  <si>
    <t>Other (please provide index sequences)</t>
  </si>
  <si>
    <t>D508</t>
  </si>
  <si>
    <t>GTACTGAC</t>
  </si>
  <si>
    <t>CTAAGCCT</t>
  </si>
  <si>
    <t>8 (Bioo)</t>
  </si>
  <si>
    <t>GATCAG</t>
  </si>
  <si>
    <t>A8</t>
  </si>
  <si>
    <t>SI-NA-H1</t>
  </si>
  <si>
    <t>N508</t>
  </si>
  <si>
    <t>S508</t>
  </si>
  <si>
    <t>E508</t>
  </si>
  <si>
    <t>A508</t>
  </si>
  <si>
    <t>TAGACCTA</t>
  </si>
  <si>
    <t>GTCAGTAC</t>
  </si>
  <si>
    <t>CAGAGAGG</t>
  </si>
  <si>
    <t>N708</t>
  </si>
  <si>
    <t>A708</t>
  </si>
  <si>
    <t>CACCACAC</t>
  </si>
  <si>
    <t>D701</t>
  </si>
  <si>
    <t>ATTACTCG</t>
  </si>
  <si>
    <t>CGTCTAAT</t>
  </si>
  <si>
    <t>9 (Bioo)</t>
  </si>
  <si>
    <t>TAGCTT</t>
  </si>
  <si>
    <t>A9</t>
  </si>
  <si>
    <t>SI-NA-A2</t>
  </si>
  <si>
    <t>GCTACGCT</t>
  </si>
  <si>
    <t>N709</t>
  </si>
  <si>
    <t>A709</t>
  </si>
  <si>
    <t>GAAACCCA</t>
  </si>
  <si>
    <t>D702</t>
  </si>
  <si>
    <t>TCCGGAGA</t>
  </si>
  <si>
    <t>TCTCTCCG</t>
  </si>
  <si>
    <t>10 (Bioo)</t>
  </si>
  <si>
    <t>GGCTAC</t>
  </si>
  <si>
    <t>A10</t>
  </si>
  <si>
    <t>SI-NA-B2</t>
  </si>
  <si>
    <t>CGAGGCTG</t>
  </si>
  <si>
    <t>N710</t>
  </si>
  <si>
    <t>A710</t>
  </si>
  <si>
    <t>TGTGACCA</t>
  </si>
  <si>
    <t>D703</t>
  </si>
  <si>
    <t>CGCTCATT</t>
  </si>
  <si>
    <t>TCGACTAG</t>
  </si>
  <si>
    <t>11 (Bioo)</t>
  </si>
  <si>
    <t>A11</t>
  </si>
  <si>
    <t>SI-NA-C2</t>
  </si>
  <si>
    <t>AAGAGGCA</t>
  </si>
  <si>
    <t>N711</t>
  </si>
  <si>
    <t>A711</t>
  </si>
  <si>
    <t>AGGGTCAA</t>
  </si>
  <si>
    <t>D704</t>
  </si>
  <si>
    <t>GAGATTCC</t>
  </si>
  <si>
    <t>TTCTAGCT</t>
  </si>
  <si>
    <t>12 (Bioo)</t>
  </si>
  <si>
    <t>AGTCAA</t>
  </si>
  <si>
    <t>A12</t>
  </si>
  <si>
    <t>SI-NA-D2</t>
  </si>
  <si>
    <t>GTAGAGGA</t>
  </si>
  <si>
    <t>N712</t>
  </si>
  <si>
    <t>A712</t>
  </si>
  <si>
    <t>AGGAGTGG</t>
  </si>
  <si>
    <t>D705</t>
  </si>
  <si>
    <t>ATTCAGAA</t>
  </si>
  <si>
    <t>CCTAGAGT</t>
  </si>
  <si>
    <t>13 (Bioo)</t>
  </si>
  <si>
    <t>AGTTCC</t>
  </si>
  <si>
    <t>SI-NA-E2</t>
  </si>
  <si>
    <t>Formula</t>
  </si>
  <si>
    <t>D706</t>
  </si>
  <si>
    <t>GAATTCGT</t>
  </si>
  <si>
    <t>GCGTAAGA</t>
  </si>
  <si>
    <t>14 (Bioo)</t>
  </si>
  <si>
    <t>ATGTCA</t>
  </si>
  <si>
    <t>B2</t>
  </si>
  <si>
    <t>SI-NA-F2</t>
  </si>
  <si>
    <t>Reverse</t>
  </si>
  <si>
    <t>RevComp</t>
  </si>
  <si>
    <t>D707</t>
  </si>
  <si>
    <t>CTGAAGCT</t>
  </si>
  <si>
    <t>CTATTAAG</t>
  </si>
  <si>
    <t>15 (Bioo)</t>
  </si>
  <si>
    <t>CCGTCC</t>
  </si>
  <si>
    <t>B3</t>
  </si>
  <si>
    <t>SI-NA-G2</t>
  </si>
  <si>
    <t>GCGATCTA</t>
  </si>
  <si>
    <t>D708</t>
  </si>
  <si>
    <t>TAATGCGC</t>
  </si>
  <si>
    <t>AAGGCTAT</t>
  </si>
  <si>
    <t>16 (Bioo)</t>
  </si>
  <si>
    <t>GTAGAG</t>
  </si>
  <si>
    <t>B4</t>
  </si>
  <si>
    <t>SI-NA-H2</t>
  </si>
  <si>
    <t>ATAGAGAG</t>
  </si>
  <si>
    <t>D709</t>
  </si>
  <si>
    <t>CGGCTATG</t>
  </si>
  <si>
    <t>GAGCCTTA</t>
  </si>
  <si>
    <t>17 (Bioo)</t>
  </si>
  <si>
    <t>GTCCGC</t>
  </si>
  <si>
    <t>B5</t>
  </si>
  <si>
    <t>SI-NA-A3</t>
  </si>
  <si>
    <t>AGAGGATA</t>
  </si>
  <si>
    <t>D710</t>
  </si>
  <si>
    <t>TCCGCGAA</t>
  </si>
  <si>
    <t>TTATGCGA</t>
  </si>
  <si>
    <t>18 (Bioo)</t>
  </si>
  <si>
    <t>GTGAAA</t>
  </si>
  <si>
    <t>B6</t>
  </si>
  <si>
    <t>SI-NA-B3</t>
  </si>
  <si>
    <t>TCTACTCT</t>
  </si>
  <si>
    <t>D711</t>
  </si>
  <si>
    <t>TCTCGCGC</t>
  </si>
  <si>
    <t>19 (Bioo)</t>
  </si>
  <si>
    <t>GTGGCC</t>
  </si>
  <si>
    <t>B7</t>
  </si>
  <si>
    <t>SI-NA-C3</t>
  </si>
  <si>
    <t>CTCCTTAC</t>
  </si>
  <si>
    <t>D712</t>
  </si>
  <si>
    <t>AGCGATAG</t>
  </si>
  <si>
    <t>20 (Bioo)</t>
  </si>
  <si>
    <t>GTTTCG</t>
  </si>
  <si>
    <t>B8</t>
  </si>
  <si>
    <t>SI-NA-D3</t>
  </si>
  <si>
    <t>TATGCAGT</t>
  </si>
  <si>
    <t>21 (Bioo)</t>
  </si>
  <si>
    <t>CGTACG</t>
  </si>
  <si>
    <t>B9</t>
  </si>
  <si>
    <t>SI-NA-E3</t>
  </si>
  <si>
    <t>TACTCCTT</t>
  </si>
  <si>
    <t>22 (Bioo)</t>
  </si>
  <si>
    <t>GAGTGG</t>
  </si>
  <si>
    <t>B10</t>
  </si>
  <si>
    <t>SI-NA-F3</t>
  </si>
  <si>
    <t>AGGCTTAG</t>
  </si>
  <si>
    <t>23 (Bioo)</t>
  </si>
  <si>
    <t>GGTAGC</t>
  </si>
  <si>
    <t>B11</t>
  </si>
  <si>
    <t>SI-NA-G3</t>
  </si>
  <si>
    <t>24 (Bioo)</t>
  </si>
  <si>
    <t>ACTGAT</t>
  </si>
  <si>
    <t>B12</t>
  </si>
  <si>
    <t>SI-NA-H3</t>
  </si>
  <si>
    <t>25 (Bioo)</t>
  </si>
  <si>
    <t>ATGAGC</t>
  </si>
  <si>
    <t>C1</t>
  </si>
  <si>
    <t>SI-NA-A4</t>
  </si>
  <si>
    <t>26 (Bioo)</t>
  </si>
  <si>
    <t>ATTCCT</t>
  </si>
  <si>
    <t>C2</t>
  </si>
  <si>
    <t>SI-NA-B4</t>
  </si>
  <si>
    <t>27 (Bioo)</t>
  </si>
  <si>
    <t>CAAAAG</t>
  </si>
  <si>
    <t>C3</t>
  </si>
  <si>
    <t>SI-NA-C4</t>
  </si>
  <si>
    <t>28 (Bioo)</t>
  </si>
  <si>
    <t>CAACTA</t>
  </si>
  <si>
    <t>C4</t>
  </si>
  <si>
    <t>SI-NA-D4</t>
  </si>
  <si>
    <t>29 (Bioo)</t>
  </si>
  <si>
    <t>CACCGG</t>
  </si>
  <si>
    <t>C5</t>
  </si>
  <si>
    <t>SI-NA-E4</t>
  </si>
  <si>
    <t>30 (Bioo)</t>
  </si>
  <si>
    <t>CACGAT</t>
  </si>
  <si>
    <t>C6</t>
  </si>
  <si>
    <t>SI-NA-F4</t>
  </si>
  <si>
    <t>GCTCATGA</t>
  </si>
  <si>
    <t>31 (Bioo)</t>
  </si>
  <si>
    <t>CACTCA</t>
  </si>
  <si>
    <t>C7</t>
  </si>
  <si>
    <t>SI-NA-G4</t>
  </si>
  <si>
    <t>ATCTCAGG</t>
  </si>
  <si>
    <t>32 (Bioo)</t>
  </si>
  <si>
    <t>CAGGCG</t>
  </si>
  <si>
    <t>C8</t>
  </si>
  <si>
    <t>SI-NA-H4</t>
  </si>
  <si>
    <t>ACTCGCTA</t>
  </si>
  <si>
    <t>33 (Bioo)</t>
  </si>
  <si>
    <t>CATGGC</t>
  </si>
  <si>
    <t>C9</t>
  </si>
  <si>
    <t>SI-NA-A5</t>
  </si>
  <si>
    <t>GGAGCTAC</t>
  </si>
  <si>
    <t>34 (Bioo)</t>
  </si>
  <si>
    <t>CATTTT</t>
  </si>
  <si>
    <t>C10</t>
  </si>
  <si>
    <t>SI-NA-B5</t>
  </si>
  <si>
    <t>GCGTAGTA</t>
  </si>
  <si>
    <t>35 (Bioo)</t>
  </si>
  <si>
    <t>CCAACA</t>
  </si>
  <si>
    <t>C11</t>
  </si>
  <si>
    <t>SI-NA-C5</t>
  </si>
  <si>
    <t>CGGAGCCT</t>
  </si>
  <si>
    <t>36 (Bioo)</t>
  </si>
  <si>
    <t>CGGAAT</t>
  </si>
  <si>
    <t>C12</t>
  </si>
  <si>
    <t>SI-NA-D5</t>
  </si>
  <si>
    <t>TACGCTGC</t>
  </si>
  <si>
    <t>37 (Bioo)</t>
  </si>
  <si>
    <t>CTAGCT</t>
  </si>
  <si>
    <t>D1</t>
  </si>
  <si>
    <t>SI-NA-E5</t>
  </si>
  <si>
    <t>ATGCGCAG</t>
  </si>
  <si>
    <t>38 (Bioo)</t>
  </si>
  <si>
    <t>CTATAC</t>
  </si>
  <si>
    <t>D2</t>
  </si>
  <si>
    <t>SI-NA-F5</t>
  </si>
  <si>
    <t>TAGCGCTC</t>
  </si>
  <si>
    <t>39 (Bioo)</t>
  </si>
  <si>
    <t>CTCAGA</t>
  </si>
  <si>
    <t>D3</t>
  </si>
  <si>
    <t>SI-NA-G5</t>
  </si>
  <si>
    <t>ACTGAGCG</t>
  </si>
  <si>
    <t>40 (Bioo)</t>
  </si>
  <si>
    <t>GACGAC</t>
  </si>
  <si>
    <t>D4</t>
  </si>
  <si>
    <t>SI-NA-H5</t>
  </si>
  <si>
    <t>CCTAAGAC</t>
  </si>
  <si>
    <t>41 (Bioo)</t>
  </si>
  <si>
    <t>GCGCTA</t>
  </si>
  <si>
    <t>TAATCG</t>
  </si>
  <si>
    <t>D5</t>
  </si>
  <si>
    <t>SI-NA-A6</t>
  </si>
  <si>
    <t>CGATCAGT</t>
  </si>
  <si>
    <t>42 (Bioo)</t>
  </si>
  <si>
    <t>TACAGC</t>
  </si>
  <si>
    <t>D6</t>
  </si>
  <si>
    <t>SI-NA-B6</t>
  </si>
  <si>
    <t>TGCAGCTA</t>
  </si>
  <si>
    <t>43 (Bioo)</t>
  </si>
  <si>
    <t>TATAAT</t>
  </si>
  <si>
    <t>D7</t>
  </si>
  <si>
    <t>SI-NA-C6</t>
  </si>
  <si>
    <t>TCGACGTC</t>
  </si>
  <si>
    <t>44 (Bioo)</t>
  </si>
  <si>
    <t>TCATTC</t>
  </si>
  <si>
    <t>D8</t>
  </si>
  <si>
    <t>SI-NA-D6</t>
  </si>
  <si>
    <t>45 (Bioo)</t>
  </si>
  <si>
    <t>TCCCGA</t>
  </si>
  <si>
    <t>D9</t>
  </si>
  <si>
    <t>SI-NA-E6</t>
  </si>
  <si>
    <t>46 (Bioo)</t>
  </si>
  <si>
    <t>TCGAAG</t>
  </si>
  <si>
    <t>D10</t>
  </si>
  <si>
    <t>SI-NA-F6</t>
  </si>
  <si>
    <t>47 (Bioo)</t>
  </si>
  <si>
    <t>TCGGCA</t>
  </si>
  <si>
    <t>D11</t>
  </si>
  <si>
    <t>SI-NA-G6</t>
  </si>
  <si>
    <t>48 (Bioo)</t>
  </si>
  <si>
    <t>D12</t>
  </si>
  <si>
    <t>SI-NA-H6</t>
  </si>
  <si>
    <t>E1</t>
  </si>
  <si>
    <t>SI-NA-A7</t>
  </si>
  <si>
    <t>E2</t>
  </si>
  <si>
    <t>SI-NA-B7</t>
  </si>
  <si>
    <t>E3</t>
  </si>
  <si>
    <t>SI-NA-C7</t>
  </si>
  <si>
    <t>E4</t>
  </si>
  <si>
    <t>SI-NA-D7</t>
  </si>
  <si>
    <t>E5</t>
  </si>
  <si>
    <t>SI-NA-E7</t>
  </si>
  <si>
    <t>E6</t>
  </si>
  <si>
    <t>SI-NA-F7</t>
  </si>
  <si>
    <t>E7</t>
  </si>
  <si>
    <t>SI-NA-G7</t>
  </si>
  <si>
    <t>E8</t>
  </si>
  <si>
    <t>SI-NA-H7</t>
  </si>
  <si>
    <t>E9</t>
  </si>
  <si>
    <t>SI-NA-A8</t>
  </si>
  <si>
    <t>E10</t>
  </si>
  <si>
    <t>SI-NA-B8</t>
  </si>
  <si>
    <t>E11</t>
  </si>
  <si>
    <t>SI-NA-C8</t>
  </si>
  <si>
    <t>E12</t>
  </si>
  <si>
    <t>SI-NA-D8</t>
  </si>
  <si>
    <t>F1</t>
  </si>
  <si>
    <t>SI-NA-E8</t>
  </si>
  <si>
    <t>F2</t>
  </si>
  <si>
    <t>SI-NA-F8</t>
  </si>
  <si>
    <t>F3</t>
  </si>
  <si>
    <t>SI-NA-G8</t>
  </si>
  <si>
    <t>F4</t>
  </si>
  <si>
    <t>SI-NA-H8</t>
  </si>
  <si>
    <t>F5</t>
  </si>
  <si>
    <t>SI-NA-A9</t>
  </si>
  <si>
    <t>F6</t>
  </si>
  <si>
    <t>SI-NA-B9</t>
  </si>
  <si>
    <t>F7</t>
  </si>
  <si>
    <t>SI-NA-C9</t>
  </si>
  <si>
    <t>F8</t>
  </si>
  <si>
    <t>SI-NA-D9</t>
  </si>
  <si>
    <t>F9</t>
  </si>
  <si>
    <t>SI-NA-E9</t>
  </si>
  <si>
    <t>F10</t>
  </si>
  <si>
    <t>SI-NA-F9</t>
  </si>
  <si>
    <t>F11</t>
  </si>
  <si>
    <t>SI-NA-G9</t>
  </si>
  <si>
    <t>F12</t>
  </si>
  <si>
    <t>SI-NA-H9</t>
  </si>
  <si>
    <t>G1</t>
  </si>
  <si>
    <t>SI-NA-A10</t>
  </si>
  <si>
    <t>G2</t>
  </si>
  <si>
    <t>SI-NA-B10</t>
  </si>
  <si>
    <t>G3</t>
  </si>
  <si>
    <t>SI-NA-C10</t>
  </si>
  <si>
    <t>G4</t>
  </si>
  <si>
    <t>SI-NA-D10</t>
  </si>
  <si>
    <t>G5</t>
  </si>
  <si>
    <t>SI-NA-E10</t>
  </si>
  <si>
    <t>G6</t>
  </si>
  <si>
    <t>SI-NA-F10</t>
  </si>
  <si>
    <t>G7</t>
  </si>
  <si>
    <t>SI-NA-G10</t>
  </si>
  <si>
    <t>G8</t>
  </si>
  <si>
    <t>SI-NA-H10</t>
  </si>
  <si>
    <t>G9</t>
  </si>
  <si>
    <t>SI-NA-A11</t>
  </si>
  <si>
    <t>G10</t>
  </si>
  <si>
    <t>SI-NA-B11</t>
  </si>
  <si>
    <t>G11</t>
  </si>
  <si>
    <t>SI-NA-C11</t>
  </si>
  <si>
    <t>G12</t>
  </si>
  <si>
    <t>SI-NA-D11</t>
  </si>
  <si>
    <t>H1</t>
  </si>
  <si>
    <t>SI-NA-E11</t>
  </si>
  <si>
    <t>H2</t>
  </si>
  <si>
    <t>SI-NA-F11</t>
  </si>
  <si>
    <t>H3</t>
  </si>
  <si>
    <t>SI-NA-G11</t>
  </si>
  <si>
    <t>H4</t>
  </si>
  <si>
    <t>SI-NA-H11</t>
  </si>
  <si>
    <t>H5</t>
  </si>
  <si>
    <t>SI-NA-A12</t>
  </si>
  <si>
    <t>H6</t>
  </si>
  <si>
    <t>SI-NA-B12</t>
  </si>
  <si>
    <t>H7</t>
  </si>
  <si>
    <t>SI-NA-C12</t>
  </si>
  <si>
    <t>H8</t>
  </si>
  <si>
    <t>SI-NA-D12</t>
  </si>
  <si>
    <t>H9</t>
  </si>
  <si>
    <t>SI-NA-E12</t>
  </si>
  <si>
    <t>H10</t>
  </si>
  <si>
    <t>SI-NA-F12</t>
  </si>
  <si>
    <t>H11</t>
  </si>
  <si>
    <t>SI-NA-G12</t>
  </si>
  <si>
    <t>H12</t>
  </si>
  <si>
    <t>SI-NA-H12</t>
  </si>
  <si>
    <r>
      <t xml:space="preserve">Pool Sample Code 
</t>
    </r>
    <r>
      <rPr>
        <b/>
        <sz val="12"/>
        <color rgb="FFFF0000"/>
        <rFont val="Arial"/>
        <family val="2"/>
      </rPr>
      <t>(first name+ initial of last name_
YYMMDD_Pool#, 
same as label on tube)</t>
    </r>
  </si>
  <si>
    <r>
      <t xml:space="preserve">Sample Name
</t>
    </r>
    <r>
      <rPr>
        <b/>
        <sz val="12"/>
        <color rgb="FFFF0000"/>
        <rFont val="Arial"/>
        <family val="2"/>
      </rPr>
      <t>(only numbers, alphabets,
underscores, max. 20 characters, 
no space and special characters)</t>
    </r>
  </si>
  <si>
    <r>
      <t xml:space="preserve">Index Type
</t>
    </r>
    <r>
      <rPr>
        <b/>
        <sz val="12"/>
        <color rgb="FFFF0000"/>
        <rFont val="Arial"/>
        <family val="2"/>
      </rPr>
      <t>(full name with Cat#)</t>
    </r>
  </si>
  <si>
    <r>
      <t>Index i5 
(</t>
    </r>
    <r>
      <rPr>
        <b/>
        <sz val="11"/>
        <color rgb="FFFF0000"/>
        <rFont val="Arial"/>
        <family val="2"/>
      </rPr>
      <t>Forward 
Sequence</t>
    </r>
    <r>
      <rPr>
        <b/>
        <sz val="11"/>
        <color rgb="FF000000"/>
        <rFont val="Arial"/>
        <family val="2"/>
      </rPr>
      <t xml:space="preserve">)
</t>
    </r>
  </si>
  <si>
    <r>
      <t>Index i5 
(</t>
    </r>
    <r>
      <rPr>
        <b/>
        <sz val="11"/>
        <color rgb="FFFF0000"/>
        <rFont val="Arial"/>
        <family val="2"/>
      </rPr>
      <t>Reverse and 
complement 
Sequence</t>
    </r>
    <r>
      <rPr>
        <b/>
        <sz val="11"/>
        <color rgb="FF000000"/>
        <rFont val="Arial"/>
        <family val="2"/>
      </rPr>
      <t xml:space="preserve">)
</t>
    </r>
    <r>
      <rPr>
        <sz val="11"/>
        <color rgb="FF000000"/>
        <rFont val="Arial"/>
        <family val="2"/>
      </rPr>
      <t>Miniseq, Nextseq2000, 
Novaseq v1.5</t>
    </r>
  </si>
  <si>
    <r>
      <rPr>
        <b/>
        <i/>
        <sz val="11"/>
        <color rgb="FF0432FF"/>
        <rFont val="Arial"/>
        <family val="2"/>
      </rPr>
      <t>&lt;--</t>
    </r>
    <r>
      <rPr>
        <b/>
        <i/>
        <sz val="11"/>
        <color rgb="FF0000FF"/>
        <rFont val="Arial"/>
        <family val="2"/>
      </rPr>
      <t>Please  write down sequencing length (bp)</t>
    </r>
    <r>
      <rPr>
        <b/>
        <i/>
        <sz val="11"/>
        <color theme="1"/>
        <rFont val="Arial"/>
        <family val="2"/>
      </rPr>
      <t xml:space="preserve">: Read1/Index1/Index2/Read2 (ie., 75/8/8/75) </t>
    </r>
    <r>
      <rPr>
        <b/>
        <i/>
        <sz val="11"/>
        <color rgb="FFFF0000"/>
        <rFont val="Arial"/>
        <family val="2"/>
      </rPr>
      <t>(Please see instruction page to choose a suitable kit)</t>
    </r>
  </si>
  <si>
    <t>600 cycles kit ( write down configuration --&gt;)</t>
  </si>
  <si>
    <r>
      <t xml:space="preserve">300 cycles kit (max.318 cycles)  </t>
    </r>
    <r>
      <rPr>
        <sz val="9"/>
        <color rgb="FF0070C0"/>
        <rFont val="Arial"/>
        <family val="2"/>
      </rPr>
      <t>$800</t>
    </r>
  </si>
  <si>
    <r>
      <t xml:space="preserve">100 cycles kit (max.138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500 cycles kit (max.538 cycles) </t>
    </r>
    <r>
      <rPr>
        <sz val="9"/>
        <color rgb="FF0070C0"/>
        <rFont val="Arial"/>
        <family val="2"/>
      </rPr>
      <t>$6,700</t>
    </r>
  </si>
  <si>
    <r>
      <t xml:space="preserve">100 cycles kit (max.138 cycles) </t>
    </r>
    <r>
      <rPr>
        <sz val="9"/>
        <color rgb="FF0070C0"/>
        <rFont val="Arial"/>
        <family val="2"/>
      </rPr>
      <t>$9,100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$11,500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$12,500</t>
    </r>
  </si>
  <si>
    <t>(ex.50/8/8/50, Please edit it)</t>
  </si>
  <si>
    <t>pool pooling date</t>
  </si>
  <si>
    <t>Kits options and Salk Price*</t>
  </si>
  <si>
    <r>
      <t xml:space="preserve">75 cycles kit (max. 92 cycles)    </t>
    </r>
    <r>
      <rPr>
        <sz val="9"/>
        <color rgb="FF0070C0"/>
        <rFont val="Arial"/>
        <family val="2"/>
      </rPr>
      <t>$1,200</t>
    </r>
    <r>
      <rPr>
        <sz val="9"/>
        <color theme="1"/>
        <rFont val="Arial"/>
        <family val="2"/>
      </rPr>
      <t xml:space="preserve">
150 cycles kit (max.168 cycles)</t>
    </r>
    <r>
      <rPr>
        <sz val="9"/>
        <color rgb="FF0070C0"/>
        <rFont val="Arial"/>
        <family val="2"/>
      </rPr>
      <t xml:space="preserve">  $1,300</t>
    </r>
    <r>
      <rPr>
        <sz val="9"/>
        <color theme="1"/>
        <rFont val="Arial"/>
        <family val="2"/>
      </rPr>
      <t xml:space="preserve">
300 cycles kit (max.318 cycles)  </t>
    </r>
    <r>
      <rPr>
        <sz val="9"/>
        <color rgb="FF0070C0"/>
        <rFont val="Arial"/>
        <family val="2"/>
      </rPr>
      <t>$1,900</t>
    </r>
  </si>
  <si>
    <t>MiSeq</t>
  </si>
  <si>
    <t>Kit v3</t>
  </si>
  <si>
    <t>22-25M</t>
  </si>
  <si>
    <r>
      <t xml:space="preserve">150 cycles kit (max.179 cycles)  </t>
    </r>
    <r>
      <rPr>
        <sz val="9"/>
        <color rgb="FF0070C0"/>
        <rFont val="Arial"/>
        <family val="2"/>
      </rPr>
      <t>$1,200</t>
    </r>
    <r>
      <rPr>
        <sz val="9"/>
        <color theme="1"/>
        <rFont val="Arial"/>
        <family val="2"/>
      </rPr>
      <t xml:space="preserve">
600 cycles kit (max.629 cycles)  </t>
    </r>
    <r>
      <rPr>
        <sz val="9"/>
        <color rgb="FF0070C0"/>
        <rFont val="Arial"/>
        <family val="2"/>
      </rPr>
      <t>$1,900</t>
    </r>
  </si>
  <si>
    <t>Micro Kit v2</t>
  </si>
  <si>
    <t>4M</t>
  </si>
  <si>
    <r>
      <t xml:space="preserve">300 cycles kit (max.329 cycles)  </t>
    </r>
    <r>
      <rPr>
        <sz val="9"/>
        <color rgb="FF0070C0"/>
        <rFont val="Arial"/>
        <family val="2"/>
      </rPr>
      <t>$600</t>
    </r>
  </si>
  <si>
    <t>Nano Kit v2</t>
  </si>
  <si>
    <t>1M</t>
  </si>
  <si>
    <r>
      <t xml:space="preserve">300 cycles kit (max.329 cycles)  </t>
    </r>
    <r>
      <rPr>
        <sz val="9"/>
        <color rgb="FF0070C0"/>
        <rFont val="Arial"/>
        <family val="2"/>
      </rPr>
      <t>$450</t>
    </r>
    <r>
      <rPr>
        <sz val="9"/>
        <color theme="1"/>
        <rFont val="Arial"/>
        <family val="2"/>
      </rPr>
      <t xml:space="preserve">
500 cycles kit (max.529 cycles)  </t>
    </r>
    <r>
      <rPr>
        <sz val="9"/>
        <color rgb="FF0070C0"/>
        <rFont val="Arial"/>
        <family val="2"/>
      </rPr>
      <t>$500</t>
    </r>
  </si>
  <si>
    <r>
      <t xml:space="preserve">100 cycles kit (max. 138 cycles) </t>
    </r>
    <r>
      <rPr>
        <sz val="9"/>
        <color rgb="FF0070C0"/>
        <rFont val="Arial"/>
        <family val="2"/>
      </rPr>
      <t>$1,500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$2,000</t>
    </r>
    <r>
      <rPr>
        <sz val="9"/>
        <color theme="1"/>
        <rFont val="Arial"/>
        <family val="2"/>
      </rPr>
      <t xml:space="preserve">
600 cycles kit (max. 638 cycles) </t>
    </r>
    <r>
      <rPr>
        <sz val="9"/>
        <color rgb="FF0070C0"/>
        <rFont val="Arial"/>
        <family val="2"/>
      </rPr>
      <t>$2,700</t>
    </r>
  </si>
  <si>
    <r>
      <t xml:space="preserve">100 cycles kit (max.138 cycles) </t>
    </r>
    <r>
      <rPr>
        <sz val="9"/>
        <color rgb="FF0070C0"/>
        <rFont val="Arial"/>
        <family val="2"/>
      </rPr>
      <t>$2,200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$3,500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$4,600</t>
    </r>
  </si>
  <si>
    <r>
      <t>50 cycles kit (max. 88 cycles)</t>
    </r>
    <r>
      <rPr>
        <sz val="9"/>
        <color rgb="FF3C78D8"/>
        <rFont val="Arial"/>
        <family val="2"/>
      </rPr>
      <t xml:space="preserve"> $3,000
</t>
    </r>
    <r>
      <rPr>
        <sz val="9"/>
        <color theme="1"/>
        <rFont val="Arial"/>
        <family val="2"/>
      </rPr>
      <t xml:space="preserve">100 cycles kit (max.138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$5,800</t>
    </r>
    <r>
      <rPr>
        <sz val="9"/>
        <color theme="1"/>
        <rFont val="Arial"/>
        <family val="2"/>
      </rPr>
      <t xml:space="preserve">
300 cycles kit </t>
    </r>
    <r>
      <rPr>
        <sz val="9"/>
        <color rgb="FFFF0000"/>
        <rFont val="Arial"/>
        <family val="2"/>
      </rPr>
      <t xml:space="preserve">(max. 327 cycles) </t>
    </r>
    <r>
      <rPr>
        <sz val="9"/>
        <color rgb="FF0070C0"/>
        <rFont val="Arial"/>
        <family val="2"/>
      </rPr>
      <t>$7,800</t>
    </r>
  </si>
  <si>
    <t>800M</t>
  </si>
  <si>
    <r>
      <t xml:space="preserve">100 cycles kit (max.138 cycles) </t>
    </r>
    <r>
      <rPr>
        <sz val="9"/>
        <color rgb="FF0070C0"/>
        <rFont val="Arial"/>
        <family val="2"/>
      </rPr>
      <t>$5,200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$6,500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$7,300</t>
    </r>
  </si>
  <si>
    <r>
      <t xml:space="preserve">200 cycles kit (max.238 cycles) </t>
    </r>
    <r>
      <rPr>
        <sz val="9"/>
        <color rgb="FF0070C0"/>
        <rFont val="Arial"/>
        <family val="2"/>
      </rPr>
      <t>$18,400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$19,900</t>
    </r>
  </si>
  <si>
    <t>    o  For NovaSeq with XP workflow, Sequencing will be ran when both lanes are filled.</t>
  </si>
  <si>
    <t>price affective from Sep 1, 2023</t>
  </si>
  <si>
    <t>Sample</t>
  </si>
  <si>
    <t xml:space="preserve">Lib (ng/µl) </t>
  </si>
  <si>
    <t>Ave Size (bp)</t>
  </si>
  <si>
    <t>pM to load</t>
  </si>
  <si>
    <t>ng needed</t>
  </si>
  <si>
    <t>µl needed</t>
  </si>
  <si>
    <t>distribution</t>
  </si>
  <si>
    <t>scale up</t>
  </si>
  <si>
    <t>scale up number could be changed to make pooling volume possible (higher than 1uL)</t>
  </si>
  <si>
    <t>NH1</t>
  </si>
  <si>
    <t>Dilute pool</t>
  </si>
  <si>
    <t>smaller volume</t>
  </si>
  <si>
    <t>NH2</t>
  </si>
  <si>
    <t>NH3</t>
  </si>
  <si>
    <t>Add EB---&gt;</t>
  </si>
  <si>
    <t>EB is elution buffer or resuspension buffer</t>
  </si>
  <si>
    <t>NH4</t>
  </si>
  <si>
    <t>Total</t>
  </si>
  <si>
    <t>NH5</t>
  </si>
  <si>
    <t>You could keep the concentrated pool and only diluted it from smaller volume. Concentrated library is better for long term storage.</t>
  </si>
  <si>
    <t>NH6</t>
  </si>
  <si>
    <t>making a smaller volume of final diluted pool (final volume between 100-200 uL)</t>
  </si>
  <si>
    <t>NH7</t>
  </si>
  <si>
    <t>NH8</t>
  </si>
  <si>
    <t>NH9</t>
  </si>
  <si>
    <t>**Only change those color letters and concentration and size</t>
  </si>
  <si>
    <t>NH10</t>
  </si>
  <si>
    <t>**Don't change other fomula</t>
  </si>
  <si>
    <t>NH11</t>
  </si>
  <si>
    <t>NH12</t>
  </si>
  <si>
    <t>NH13</t>
  </si>
  <si>
    <t>NH14</t>
  </si>
  <si>
    <t>NH15</t>
  </si>
  <si>
    <t>NH16</t>
  </si>
  <si>
    <t>concentrated pool</t>
  </si>
  <si>
    <t>Sample distribution could be changed. Make sure the final=1</t>
  </si>
  <si>
    <t>original conc.</t>
  </si>
  <si>
    <t>ng/ul</t>
  </si>
  <si>
    <t>1:10 dilute</t>
  </si>
  <si>
    <t>con pool---&gt;</t>
  </si>
  <si>
    <t>NH17</t>
  </si>
  <si>
    <t>NH18</t>
  </si>
  <si>
    <t>NH19</t>
  </si>
  <si>
    <t>NH20</t>
  </si>
  <si>
    <t>NH21</t>
  </si>
  <si>
    <t>NH22</t>
  </si>
  <si>
    <t>NH23</t>
  </si>
  <si>
    <t>NH24</t>
  </si>
  <si>
    <t>NH25</t>
  </si>
  <si>
    <t>NH26</t>
  </si>
  <si>
    <t>NH27</t>
  </si>
  <si>
    <t>NH28</t>
  </si>
  <si>
    <t>NH29</t>
  </si>
  <si>
    <t>NH30</t>
  </si>
  <si>
    <t>NH31</t>
  </si>
  <si>
    <t>NH32</t>
  </si>
  <si>
    <t>NH33</t>
  </si>
  <si>
    <t>NH34</t>
  </si>
  <si>
    <t>NH35</t>
  </si>
  <si>
    <t>NH36</t>
  </si>
  <si>
    <t>NH37</t>
  </si>
  <si>
    <t>NH38</t>
  </si>
  <si>
    <t>NH39</t>
  </si>
  <si>
    <t>NH40</t>
  </si>
  <si>
    <t>NH41</t>
  </si>
  <si>
    <t>NH42</t>
  </si>
  <si>
    <t>NH43</t>
  </si>
  <si>
    <t>NH44</t>
  </si>
  <si>
    <t>NH45</t>
  </si>
  <si>
    <t>NH46</t>
  </si>
  <si>
    <t>NH47</t>
  </si>
  <si>
    <t>NH48</t>
  </si>
  <si>
    <t>Lib dil.</t>
  </si>
  <si>
    <r>
      <t xml:space="preserve">    o</t>
    </r>
    <r>
      <rPr>
        <sz val="11"/>
        <color theme="1"/>
        <rFont val="Times New Roman"/>
        <family val="1"/>
      </rPr>
      <t>  </t>
    </r>
    <r>
      <rPr>
        <b/>
        <u/>
        <sz val="11"/>
        <color theme="1"/>
        <rFont val="Arial"/>
        <family val="2"/>
      </rPr>
      <t>For NovaSeq standard mode:</t>
    </r>
    <r>
      <rPr>
        <sz val="11"/>
        <color theme="1"/>
        <rFont val="Arial"/>
        <family val="2"/>
      </rPr>
      <t xml:space="preserve"> Please submit </t>
    </r>
    <r>
      <rPr>
        <sz val="11"/>
        <color rgb="FFFF0000"/>
        <rFont val="Arial"/>
        <family val="2"/>
      </rPr>
      <t xml:space="preserve">150 µl </t>
    </r>
    <r>
      <rPr>
        <sz val="11"/>
        <color theme="1"/>
        <rFont val="Arial"/>
        <family val="2"/>
      </rPr>
      <t xml:space="preserve">(for SP, S1, S2 Flowcell) or </t>
    </r>
    <r>
      <rPr>
        <sz val="11"/>
        <color rgb="FFFF0000"/>
        <rFont val="Arial"/>
        <family val="2"/>
      </rPr>
      <t>300 µl</t>
    </r>
    <r>
      <rPr>
        <sz val="11"/>
        <color theme="1"/>
        <rFont val="Arial"/>
        <family val="2"/>
      </rPr>
      <t xml:space="preserve"> (for full S4 Flowcell) at concentration of </t>
    </r>
    <r>
      <rPr>
        <sz val="11"/>
        <color rgb="FFFF0000"/>
        <rFont val="Arial"/>
        <family val="2"/>
      </rPr>
      <t>5-10 nM (0.5-1ng/µl)</t>
    </r>
    <r>
      <rPr>
        <sz val="11"/>
        <color theme="1"/>
        <rFont val="Arial"/>
        <family val="2"/>
      </rPr>
      <t>.</t>
    </r>
  </si>
  <si>
    <r>
      <t xml:space="preserve">    o</t>
    </r>
    <r>
      <rPr>
        <sz val="11"/>
        <color theme="1"/>
        <rFont val="Times New Roman"/>
        <family val="1"/>
      </rPr>
      <t>  </t>
    </r>
    <r>
      <rPr>
        <b/>
        <u/>
        <sz val="11"/>
        <color theme="1"/>
        <rFont val="Arial"/>
        <family val="2"/>
      </rPr>
      <t>For NovaSeq XP mode:</t>
    </r>
    <r>
      <rPr>
        <sz val="11"/>
        <color theme="1"/>
        <rFont val="Arial"/>
        <family val="2"/>
      </rPr>
      <t xml:space="preserve"> submit at least </t>
    </r>
    <r>
      <rPr>
        <sz val="11"/>
        <color rgb="FFFF0000"/>
        <rFont val="Arial"/>
        <family val="2"/>
      </rPr>
      <t>60ul</t>
    </r>
    <r>
      <rPr>
        <sz val="11"/>
        <color theme="1"/>
        <rFont val="Arial"/>
        <family val="2"/>
      </rPr>
      <t xml:space="preserve"> of </t>
    </r>
    <r>
      <rPr>
        <sz val="11"/>
        <color rgb="FFFF0000"/>
        <rFont val="Arial"/>
        <family val="2"/>
      </rPr>
      <t>5-10 nM (0.5-1ng/µl)</t>
    </r>
    <r>
      <rPr>
        <sz val="11"/>
        <color theme="1"/>
        <rFont val="Arial"/>
        <family val="2"/>
      </rPr>
      <t>.</t>
    </r>
  </si>
  <si>
    <t>Miseq_v3</t>
  </si>
  <si>
    <t>Miseq_Micro</t>
  </si>
  <si>
    <t>Miseq_Nano</t>
  </si>
  <si>
    <t>1. Only change green background part</t>
  </si>
  <si>
    <t xml:space="preserve">Pooling table </t>
  </si>
  <si>
    <t xml:space="preserve">pooling table instruction video </t>
  </si>
  <si>
    <t>2. Please provide 30-200ul for Nextseq,miniseq,Miseq
                         150-300ul for Novaseq SP,S1,S2 standard mode; 60ul and more for XP mode
                         300ul-500ul for Novaseq S4 standard mode; 60ul and more for XP mode</t>
  </si>
  <si>
    <t>pooling table_NGS core template in 3rd tab</t>
  </si>
  <si>
    <t>Species</t>
  </si>
  <si>
    <t xml:space="preserve">Example1 (11/08/18) </t>
  </si>
  <si>
    <t xml:space="preserve">Example2 (11/08/18) </t>
  </si>
  <si>
    <t xml:space="preserve">Example3 (11/08/18)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</si>
</sst>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0000"/>
    <numFmt numFmtId="165" formatCode="0.0"/>
  </numFmts>
  <fonts count="91">
    <font>
      <sz val="10"/>
      <color theme="1"/>
      <name val="Arial"/>
      <scheme val="minor"/>
    </font>
    <font>
      <b/>
      <i/>
      <u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ourier New"/>
      <family val="3"/>
    </font>
    <font>
      <sz val="12"/>
      <color rgb="FF00000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Courier New"/>
      <family val="3"/>
    </font>
    <font>
      <b/>
      <sz val="14"/>
      <color rgb="FF36609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rgb="FF31859B"/>
      <name val="Arial"/>
      <family val="2"/>
    </font>
    <font>
      <i/>
      <sz val="12"/>
      <color rgb="FF7F7F7F"/>
      <name val="Arial"/>
      <family val="2"/>
    </font>
    <font>
      <i/>
      <sz val="11"/>
      <color theme="1"/>
      <name val="Arial"/>
      <family val="2"/>
    </font>
    <font>
      <b/>
      <i/>
      <sz val="20"/>
      <color theme="1"/>
      <name val="Arial"/>
      <family val="2"/>
    </font>
    <font>
      <b/>
      <i/>
      <u/>
      <sz val="20"/>
      <color theme="1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2060"/>
      <name val="Arial"/>
      <family val="2"/>
    </font>
    <font>
      <b/>
      <i/>
      <sz val="11"/>
      <color rgb="FFFF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70C0"/>
      <name val="Arial"/>
      <family val="2"/>
    </font>
    <font>
      <b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8"/>
      <color rgb="FFFF0000"/>
      <name val="Arial"/>
      <family val="2"/>
    </font>
    <font>
      <i/>
      <sz val="12"/>
      <color rgb="FF000000"/>
      <name val="Arial"/>
      <family val="2"/>
    </font>
    <font>
      <sz val="11"/>
      <color rgb="FF000000"/>
      <name val="Helvetica Neue"/>
    </font>
    <font>
      <b/>
      <u/>
      <sz val="20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Arial"/>
      <family val="2"/>
    </font>
    <font>
      <b/>
      <sz val="11"/>
      <color rgb="FFFF0000"/>
      <name val="Times New Roman"/>
      <family val="1"/>
    </font>
    <font>
      <sz val="9"/>
      <color rgb="FF0070C0"/>
      <name val="Arial"/>
      <family val="2"/>
    </font>
    <font>
      <sz val="9"/>
      <color rgb="FF3C78D8"/>
      <name val="Arial"/>
      <family val="2"/>
    </font>
    <font>
      <sz val="9"/>
      <color rgb="FFFF0000"/>
      <name val="Arial"/>
      <family val="2"/>
    </font>
    <font>
      <b/>
      <sz val="11"/>
      <color rgb="FF0432FF"/>
      <name val="Arial"/>
      <family val="2"/>
    </font>
    <font>
      <b/>
      <i/>
      <sz val="11"/>
      <color rgb="FF0432FF"/>
      <name val="Arial"/>
      <family val="2"/>
    </font>
    <font>
      <b/>
      <i/>
      <sz val="11"/>
      <color rgb="FF0000FF"/>
      <name val="Arial"/>
      <family val="2"/>
    </font>
    <font>
      <i/>
      <sz val="11"/>
      <color rgb="FF0432FF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Symbol"/>
      <family val="1"/>
      <charset val="2"/>
    </font>
    <font>
      <b/>
      <sz val="11"/>
      <color rgb="FFFF0000"/>
      <name val="Calibri"/>
      <family val="2"/>
    </font>
    <font>
      <b/>
      <sz val="9"/>
      <color rgb="FF000000"/>
      <name val="Calibri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b/>
      <i/>
      <sz val="18"/>
      <color rgb="FFFF0000"/>
      <name val="Arial"/>
      <family val="2"/>
    </font>
    <font>
      <i/>
      <sz val="18"/>
      <color rgb="FF548DD4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sz val="11"/>
      <color theme="2" tint="-0.249977111117893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Arial"/>
      <family val="2"/>
    </font>
    <font>
      <i/>
      <sz val="11"/>
      <color theme="1"/>
      <name val="Helvetica Neue"/>
      <family val="2"/>
    </font>
    <font>
      <sz val="10"/>
      <color theme="1"/>
      <name val="Helvetica Neue"/>
      <family val="2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2"/>
      <name val="Arial"/>
      <family val="2"/>
    </font>
    <font>
      <sz val="10"/>
      <color theme="4"/>
      <name val="Arial"/>
      <family val="2"/>
      <scheme val="minor"/>
    </font>
    <font>
      <sz val="10"/>
      <color rgb="FF0000FF"/>
      <name val="Arial"/>
      <family val="2"/>
      <scheme val="minor"/>
    </font>
    <font>
      <sz val="11"/>
      <color rgb="FF00B050"/>
      <name val="Arial"/>
      <family val="2"/>
      <scheme val="minor"/>
    </font>
    <font>
      <sz val="11"/>
      <color theme="4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name val="Arial"/>
      <family val="2"/>
      <scheme val="minor"/>
    </font>
    <font>
      <sz val="8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0" tint="-0.14999847407452621"/>
      <name val="Arial"/>
      <family val="2"/>
      <scheme val="minor"/>
    </font>
    <font>
      <sz val="10"/>
      <color theme="0" tint="-0.14999847407452621"/>
      <name val="Arial"/>
      <family val="2"/>
    </font>
    <font>
      <sz val="10"/>
      <color theme="0" tint="-0.1499984740745262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68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10" fillId="0" borderId="1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11" fillId="0" borderId="1" xfId="0" applyFont="1" applyBorder="1"/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/>
    <xf numFmtId="0" fontId="3" fillId="0" borderId="0" xfId="0" applyFont="1"/>
    <xf numFmtId="0" fontId="17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6" fontId="22" fillId="0" borderId="0" xfId="0" applyNumberFormat="1" applyFont="1" applyAlignment="1">
      <alignment horizontal="left" vertical="center"/>
    </xf>
    <xf numFmtId="0" fontId="23" fillId="0" borderId="0" xfId="0" applyFont="1"/>
    <xf numFmtId="0" fontId="19" fillId="0" borderId="0" xfId="0" applyFont="1"/>
    <xf numFmtId="0" fontId="24" fillId="0" borderId="0" xfId="0" applyFont="1" applyAlignment="1">
      <alignment horizontal="left" vertical="center"/>
    </xf>
    <xf numFmtId="0" fontId="25" fillId="0" borderId="6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30" fillId="4" borderId="1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35" fillId="0" borderId="1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42" fillId="5" borderId="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44" fillId="0" borderId="2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30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30" fillId="4" borderId="3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45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 vertical="top"/>
    </xf>
    <xf numFmtId="0" fontId="6" fillId="0" borderId="0" xfId="0" applyFont="1" applyAlignment="1">
      <alignment horizontal="center" wrapText="1"/>
    </xf>
    <xf numFmtId="0" fontId="34" fillId="0" borderId="0" xfId="0" applyFont="1"/>
    <xf numFmtId="0" fontId="34" fillId="0" borderId="0" xfId="0" applyFont="1" applyAlignment="1">
      <alignment horizontal="center" wrapText="1"/>
    </xf>
    <xf numFmtId="0" fontId="48" fillId="0" borderId="0" xfId="0" applyFont="1"/>
    <xf numFmtId="0" fontId="34" fillId="0" borderId="0" xfId="0" applyFont="1" applyAlignment="1">
      <alignment vertical="top"/>
    </xf>
    <xf numFmtId="0" fontId="2" fillId="0" borderId="13" xfId="0" applyFont="1" applyBorder="1" applyAlignment="1">
      <alignment horizontal="center" vertical="center" wrapText="1" shrinkToFit="1"/>
    </xf>
    <xf numFmtId="0" fontId="43" fillId="0" borderId="21" xfId="0" applyFont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wrapText="1" shrinkToFit="1"/>
    </xf>
    <xf numFmtId="0" fontId="29" fillId="4" borderId="23" xfId="0" applyFont="1" applyFill="1" applyBorder="1" applyAlignment="1">
      <alignment horizontal="center" vertical="center" wrapText="1" shrinkToFit="1"/>
    </xf>
    <xf numFmtId="0" fontId="29" fillId="6" borderId="23" xfId="0" applyFont="1" applyFill="1" applyBorder="1" applyAlignment="1">
      <alignment horizontal="center" vertical="center" wrapText="1" shrinkToFit="1"/>
    </xf>
    <xf numFmtId="0" fontId="34" fillId="0" borderId="21" xfId="0" applyFont="1" applyBorder="1" applyAlignment="1">
      <alignment horizontal="center" vertical="center" wrapText="1" shrinkToFit="1"/>
    </xf>
    <xf numFmtId="0" fontId="3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70" fillId="5" borderId="43" xfId="0" applyFont="1" applyFill="1" applyBorder="1" applyAlignment="1">
      <alignment horizontal="left" vertical="center"/>
    </xf>
    <xf numFmtId="0" fontId="39" fillId="0" borderId="16" xfId="0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0" fontId="6" fillId="9" borderId="4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left" vertical="center" wrapText="1"/>
    </xf>
    <xf numFmtId="0" fontId="74" fillId="0" borderId="0" xfId="0" applyFont="1"/>
    <xf numFmtId="0" fontId="75" fillId="0" borderId="0" xfId="0" applyFont="1"/>
    <xf numFmtId="0" fontId="20" fillId="0" borderId="0" xfId="0" applyFont="1"/>
    <xf numFmtId="0" fontId="76" fillId="0" borderId="52" xfId="0" applyFont="1" applyBorder="1" applyAlignment="1">
      <alignment horizontal="center"/>
    </xf>
    <xf numFmtId="0" fontId="72" fillId="0" borderId="0" xfId="0" applyFont="1"/>
    <xf numFmtId="2" fontId="20" fillId="0" borderId="0" xfId="0" applyNumberFormat="1" applyFont="1"/>
    <xf numFmtId="2" fontId="80" fillId="8" borderId="53" xfId="0" applyNumberFormat="1" applyFont="1" applyFill="1" applyBorder="1"/>
    <xf numFmtId="0" fontId="21" fillId="0" borderId="0" xfId="0" applyFont="1" applyAlignment="1">
      <alignment horizontal="center"/>
    </xf>
    <xf numFmtId="0" fontId="71" fillId="10" borderId="0" xfId="0" applyFont="1" applyFill="1" applyAlignment="1">
      <alignment horizontal="center"/>
    </xf>
    <xf numFmtId="0" fontId="71" fillId="10" borderId="51" xfId="0" applyFont="1" applyFill="1" applyBorder="1" applyAlignment="1">
      <alignment horizontal="center"/>
    </xf>
    <xf numFmtId="1" fontId="81" fillId="0" borderId="0" xfId="0" applyNumberFormat="1" applyFont="1"/>
    <xf numFmtId="2" fontId="71" fillId="10" borderId="53" xfId="0" applyNumberFormat="1" applyFont="1" applyFill="1" applyBorder="1"/>
    <xf numFmtId="0" fontId="71" fillId="10" borderId="49" xfId="0" applyFont="1" applyFill="1" applyBorder="1" applyAlignment="1">
      <alignment horizontal="center"/>
    </xf>
    <xf numFmtId="2" fontId="71" fillId="10" borderId="54" xfId="0" applyNumberFormat="1" applyFont="1" applyFill="1" applyBorder="1"/>
    <xf numFmtId="0" fontId="81" fillId="0" borderId="0" xfId="0" applyFont="1"/>
    <xf numFmtId="165" fontId="0" fillId="0" borderId="0" xfId="0" applyNumberFormat="1"/>
    <xf numFmtId="13" fontId="82" fillId="0" borderId="0" xfId="0" applyNumberFormat="1" applyFont="1" applyAlignment="1">
      <alignment horizontal="right" vertical="center"/>
    </xf>
    <xf numFmtId="2" fontId="0" fillId="0" borderId="0" xfId="0" applyNumberFormat="1"/>
    <xf numFmtId="0" fontId="82" fillId="0" borderId="0" xfId="0" applyFont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16" xfId="0" applyBorder="1"/>
    <xf numFmtId="0" fontId="0" fillId="0" borderId="59" xfId="0" applyBorder="1"/>
    <xf numFmtId="0" fontId="37" fillId="11" borderId="60" xfId="0" applyFont="1" applyFill="1" applyBorder="1" applyAlignment="1">
      <alignment horizontal="center" vertical="center"/>
    </xf>
    <xf numFmtId="2" fontId="78" fillId="0" borderId="61" xfId="0" applyNumberFormat="1" applyFont="1" applyBorder="1" applyAlignment="1">
      <alignment horizontal="center"/>
    </xf>
    <xf numFmtId="0" fontId="0" fillId="0" borderId="62" xfId="0" applyBorder="1"/>
    <xf numFmtId="2" fontId="82" fillId="0" borderId="0" xfId="0" applyNumberFormat="1" applyFont="1"/>
    <xf numFmtId="2" fontId="79" fillId="0" borderId="0" xfId="0" applyNumberFormat="1" applyFont="1"/>
    <xf numFmtId="0" fontId="76" fillId="9" borderId="53" xfId="0" applyFont="1" applyFill="1" applyBorder="1" applyAlignment="1">
      <alignment horizontal="left"/>
    </xf>
    <xf numFmtId="0" fontId="37" fillId="9" borderId="0" xfId="0" applyFont="1" applyFill="1" applyAlignment="1">
      <alignment horizontal="center" vertical="center"/>
    </xf>
    <xf numFmtId="2" fontId="78" fillId="9" borderId="0" xfId="0" applyNumberFormat="1" applyFont="1" applyFill="1" applyAlignment="1">
      <alignment horizontal="center"/>
    </xf>
    <xf numFmtId="0" fontId="78" fillId="9" borderId="0" xfId="0" applyFont="1" applyFill="1" applyAlignment="1">
      <alignment horizontal="center"/>
    </xf>
    <xf numFmtId="0" fontId="76" fillId="9" borderId="53" xfId="0" applyFont="1" applyFill="1" applyBorder="1" applyAlignment="1">
      <alignment horizontal="left" wrapText="1"/>
    </xf>
    <xf numFmtId="13" fontId="79" fillId="9" borderId="53" xfId="0" applyNumberFormat="1" applyFont="1" applyFill="1" applyBorder="1"/>
    <xf numFmtId="2" fontId="77" fillId="9" borderId="53" xfId="0" applyNumberFormat="1" applyFont="1" applyFill="1" applyBorder="1"/>
    <xf numFmtId="1" fontId="84" fillId="9" borderId="0" xfId="0" applyNumberFormat="1" applyFont="1" applyFill="1"/>
    <xf numFmtId="0" fontId="0" fillId="9" borderId="0" xfId="0" applyFill="1"/>
    <xf numFmtId="0" fontId="71" fillId="0" borderId="55" xfId="0" applyFont="1" applyBorder="1"/>
    <xf numFmtId="0" fontId="8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3" fillId="12" borderId="0" xfId="0" applyFont="1" applyFill="1"/>
    <xf numFmtId="0" fontId="71" fillId="0" borderId="0" xfId="0" applyFont="1"/>
    <xf numFmtId="0" fontId="71" fillId="12" borderId="0" xfId="0" applyFont="1" applyFill="1"/>
    <xf numFmtId="0" fontId="0" fillId="12" borderId="0" xfId="0" applyFill="1"/>
    <xf numFmtId="0" fontId="68" fillId="12" borderId="0" xfId="1" applyFill="1" applyAlignment="1"/>
    <xf numFmtId="0" fontId="6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21" fillId="0" borderId="16" xfId="0" applyFont="1" applyBorder="1"/>
    <xf numFmtId="0" fontId="73" fillId="0" borderId="46" xfId="0" applyFont="1" applyBorder="1" applyAlignment="1">
      <alignment horizontal="center" vertical="center"/>
    </xf>
    <xf numFmtId="0" fontId="73" fillId="0" borderId="48" xfId="0" applyFont="1" applyBorder="1" applyAlignment="1">
      <alignment horizontal="center" vertical="center"/>
    </xf>
    <xf numFmtId="0" fontId="73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0" borderId="3" xfId="0" applyFont="1" applyBorder="1"/>
    <xf numFmtId="0" fontId="6" fillId="0" borderId="0" xfId="0" applyFont="1" applyAlignment="1">
      <alignment horizontal="center" vertical="center"/>
    </xf>
    <xf numFmtId="0" fontId="68" fillId="0" borderId="0" xfId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9" fillId="5" borderId="8" xfId="1" applyFont="1" applyFill="1" applyBorder="1" applyAlignment="1">
      <alignment horizontal="center" vertical="top"/>
    </xf>
    <xf numFmtId="0" fontId="69" fillId="0" borderId="9" xfId="1" applyFont="1" applyBorder="1"/>
    <xf numFmtId="0" fontId="69" fillId="0" borderId="10" xfId="1" applyFont="1" applyBorder="1"/>
    <xf numFmtId="0" fontId="34" fillId="4" borderId="12" xfId="0" applyFont="1" applyFill="1" applyBorder="1" applyAlignment="1">
      <alignment horizontal="left" vertical="top" wrapText="1"/>
    </xf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1" fillId="0" borderId="17" xfId="0" applyFont="1" applyBorder="1"/>
    <xf numFmtId="0" fontId="21" fillId="0" borderId="6" xfId="0" applyFont="1" applyBorder="1"/>
    <xf numFmtId="0" fontId="21" fillId="0" borderId="18" xfId="0" applyFont="1" applyBorder="1"/>
    <xf numFmtId="0" fontId="6" fillId="0" borderId="25" xfId="0" applyFont="1" applyBorder="1" applyAlignment="1">
      <alignment horizontal="center" vertical="center"/>
    </xf>
    <xf numFmtId="0" fontId="21" fillId="0" borderId="29" xfId="0" applyFont="1" applyBorder="1"/>
    <xf numFmtId="0" fontId="21" fillId="0" borderId="32" xfId="0" applyFont="1" applyBorder="1"/>
    <xf numFmtId="0" fontId="21" fillId="0" borderId="33" xfId="0" applyFont="1" applyBorder="1"/>
    <xf numFmtId="0" fontId="46" fillId="7" borderId="36" xfId="0" applyFont="1" applyFill="1" applyBorder="1" applyAlignment="1">
      <alignment horizontal="center" vertical="center"/>
    </xf>
    <xf numFmtId="0" fontId="21" fillId="0" borderId="37" xfId="0" applyFont="1" applyBorder="1"/>
    <xf numFmtId="0" fontId="21" fillId="0" borderId="38" xfId="0" applyFont="1" applyBorder="1"/>
    <xf numFmtId="0" fontId="83" fillId="12" borderId="0" xfId="0" applyFont="1" applyFill="1" applyAlignment="1">
      <alignment horizontal="center"/>
    </xf>
    <xf numFmtId="0" fontId="86" fillId="12" borderId="0" xfId="0" applyFont="1" applyFill="1" applyAlignment="1">
      <alignment horizontal="left" wrapText="1"/>
    </xf>
    <xf numFmtId="0" fontId="86" fillId="12" borderId="0" xfId="0" applyFont="1" applyFill="1" applyAlignment="1">
      <alignment horizontal="left"/>
    </xf>
    <xf numFmtId="0" fontId="76" fillId="14" borderId="51" xfId="0" applyFont="1" applyFill="1" applyBorder="1" applyAlignment="1">
      <alignment horizontal="center"/>
    </xf>
    <xf numFmtId="0" fontId="76" fillId="14" borderId="52" xfId="0" applyFont="1" applyFill="1" applyBorder="1" applyAlignment="1">
      <alignment horizontal="center"/>
    </xf>
    <xf numFmtId="0" fontId="88" fillId="0" borderId="53" xfId="0" applyFont="1" applyBorder="1" applyAlignment="1">
      <alignment horizontal="left"/>
    </xf>
    <xf numFmtId="0" fontId="89" fillId="0" borderId="0" xfId="0" applyFont="1"/>
    <xf numFmtId="2" fontId="90" fillId="0" borderId="53" xfId="0" applyNumberFormat="1" applyFont="1" applyBorder="1" applyAlignment="1">
      <alignment horizontal="right"/>
    </xf>
    <xf numFmtId="164" fontId="90" fillId="0" borderId="53" xfId="0" applyNumberFormat="1" applyFont="1" applyBorder="1" applyAlignment="1">
      <alignment horizontal="right"/>
    </xf>
    <xf numFmtId="0" fontId="90" fillId="0" borderId="0" xfId="0" applyFont="1"/>
    <xf numFmtId="0" fontId="89" fillId="0" borderId="16" xfId="0" applyFont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57300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23925" cy="571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tes.google.com/view/ngs-core/vide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tes.google.com/view/ngs-core/vide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s.google.com/view/ngs-core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workbookViewId="0">
      <selection activeCell="C30" sqref="C30"/>
    </sheetView>
  </sheetViews>
  <sheetFormatPr defaultColWidth="12.5703125" defaultRowHeight="15" customHeight="1"/>
  <cols>
    <col min="1" max="1" width="23" customWidth="1"/>
    <col min="2" max="2" width="28.140625" customWidth="1"/>
    <col min="3" max="3" width="38.28515625" customWidth="1"/>
    <col min="4" max="4" width="32.140625" customWidth="1"/>
    <col min="5" max="5" width="36.140625" customWidth="1"/>
    <col min="6" max="26" width="11.42578125" customWidth="1"/>
  </cols>
  <sheetData>
    <row r="1" spans="1:26" ht="69" customHeight="1">
      <c r="A1" s="200" t="s">
        <v>0</v>
      </c>
      <c r="B1" s="201"/>
      <c r="C1" s="201"/>
      <c r="D1" s="201"/>
      <c r="E1" s="201"/>
    </row>
    <row r="2" spans="1:26" ht="16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" t="s">
        <v>2</v>
      </c>
      <c r="B4" s="4" t="s">
        <v>3</v>
      </c>
      <c r="C4" s="5"/>
      <c r="D4" s="5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6" t="s">
        <v>4</v>
      </c>
      <c r="B5" s="7"/>
      <c r="C5" s="8"/>
      <c r="D5" s="8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6.5" customHeight="1">
      <c r="A6" s="9" t="s">
        <v>734</v>
      </c>
      <c r="B6" s="10"/>
      <c r="C6" s="10"/>
      <c r="D6" s="10"/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9" t="s">
        <v>735</v>
      </c>
      <c r="B7" s="10"/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6" t="s">
        <v>5</v>
      </c>
      <c r="B8" s="8"/>
      <c r="C8" s="8"/>
      <c r="D8" s="8"/>
      <c r="E8" s="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6.5" customHeight="1">
      <c r="A9" s="6" t="s">
        <v>6</v>
      </c>
      <c r="B9" s="11"/>
      <c r="C9" s="12"/>
      <c r="D9" s="1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6.5" customHeight="1">
      <c r="A10" s="13" t="s">
        <v>7</v>
      </c>
      <c r="B10" s="6"/>
      <c r="C10" s="14"/>
      <c r="D10" s="14"/>
      <c r="E10" s="1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6.5" customHeight="1">
      <c r="A11" s="15" t="s">
        <v>8</v>
      </c>
      <c r="B11" s="8"/>
      <c r="C11" s="4"/>
      <c r="D11" s="8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6.5" customHeight="1">
      <c r="A12" s="6"/>
      <c r="B12" s="6" t="s">
        <v>743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6.5" customHeight="1">
      <c r="A13" s="9"/>
      <c r="B13" s="6" t="s">
        <v>9</v>
      </c>
      <c r="C13" s="210" t="s">
        <v>10</v>
      </c>
      <c r="D13" s="211"/>
      <c r="E13" s="1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6.5" customHeight="1">
      <c r="A15" s="6"/>
      <c r="B15" s="12"/>
      <c r="C15" s="12"/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6.5" customHeight="1">
      <c r="A16" s="16"/>
      <c r="B16" s="14"/>
      <c r="C16" s="12"/>
      <c r="D16" s="12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6.5" customHeight="1">
      <c r="A17" s="17" t="s">
        <v>11</v>
      </c>
      <c r="B17" s="2"/>
      <c r="C17" s="2"/>
      <c r="D17" s="2"/>
      <c r="E17" s="1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6.5" customHeight="1">
      <c r="A18" s="196" t="s">
        <v>12</v>
      </c>
      <c r="B18" s="19"/>
      <c r="C18" s="19"/>
      <c r="D18" s="19"/>
      <c r="E18" s="19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18" t="s">
        <v>13</v>
      </c>
      <c r="B19" s="19"/>
      <c r="C19" s="19"/>
      <c r="D19" s="19"/>
      <c r="E19" s="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20" t="s">
        <v>14</v>
      </c>
      <c r="B20" s="19"/>
      <c r="C20" s="19"/>
      <c r="D20" s="19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198" t="s">
        <v>15</v>
      </c>
      <c r="B21" s="21"/>
      <c r="C21" s="21"/>
      <c r="D21" s="21"/>
      <c r="E21" s="19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6" t="s">
        <v>16</v>
      </c>
      <c r="B22" s="2"/>
      <c r="C22" s="2"/>
      <c r="D22" s="2"/>
      <c r="E22" s="2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6" t="s">
        <v>17</v>
      </c>
      <c r="B23" s="21"/>
      <c r="C23" s="21"/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6" t="s">
        <v>18</v>
      </c>
      <c r="B24" s="21"/>
      <c r="C24" s="21"/>
      <c r="D24" s="21"/>
      <c r="E24" s="2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6" t="s">
        <v>19</v>
      </c>
      <c r="B25" s="21"/>
      <c r="C25" s="21"/>
      <c r="D25" s="21"/>
      <c r="E25" s="2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6" t="s">
        <v>20</v>
      </c>
      <c r="B26" s="21"/>
      <c r="C26" s="21"/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9" t="s">
        <v>21</v>
      </c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9"/>
      <c r="E28" s="2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/>
    <row r="30" spans="1:26" ht="18">
      <c r="A30" s="22" t="s">
        <v>22</v>
      </c>
      <c r="B30" s="23"/>
      <c r="C30" s="24" t="s">
        <v>660</v>
      </c>
      <c r="D30" s="23"/>
      <c r="E30" s="24" t="s">
        <v>23</v>
      </c>
    </row>
    <row r="31" spans="1:26" ht="12.75" customHeight="1">
      <c r="A31" s="142" t="s">
        <v>22</v>
      </c>
      <c r="B31" s="143" t="s">
        <v>24</v>
      </c>
      <c r="C31" s="143" t="s">
        <v>25</v>
      </c>
      <c r="D31" s="142" t="s">
        <v>26</v>
      </c>
      <c r="E31" s="142" t="s">
        <v>641</v>
      </c>
    </row>
    <row r="32" spans="1:26" ht="55.5" customHeight="1">
      <c r="A32" s="202" t="s">
        <v>27</v>
      </c>
      <c r="B32" s="25" t="s">
        <v>28</v>
      </c>
      <c r="C32" s="25"/>
      <c r="D32" s="25" t="s">
        <v>29</v>
      </c>
      <c r="E32" s="26" t="s">
        <v>642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7.75" customHeight="1">
      <c r="A33" s="203"/>
      <c r="B33" s="144" t="s">
        <v>30</v>
      </c>
      <c r="C33" s="144"/>
      <c r="D33" s="144" t="s">
        <v>31</v>
      </c>
      <c r="E33" s="145" t="s">
        <v>636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41.25" customHeight="1">
      <c r="A34" s="204" t="s">
        <v>643</v>
      </c>
      <c r="B34" s="146" t="s">
        <v>644</v>
      </c>
      <c r="C34" s="146"/>
      <c r="D34" s="146" t="s">
        <v>645</v>
      </c>
      <c r="E34" s="147" t="s">
        <v>646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47.25" customHeight="1">
      <c r="A35" s="205"/>
      <c r="B35" s="144" t="s">
        <v>647</v>
      </c>
      <c r="C35" s="144"/>
      <c r="D35" s="144" t="s">
        <v>648</v>
      </c>
      <c r="E35" s="145" t="s">
        <v>649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48.75" customHeight="1">
      <c r="A36" s="206"/>
      <c r="B36" s="148" t="s">
        <v>650</v>
      </c>
      <c r="C36" s="148"/>
      <c r="D36" s="148" t="s">
        <v>651</v>
      </c>
      <c r="E36" s="149" t="s">
        <v>652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36">
      <c r="A37" s="207" t="s">
        <v>32</v>
      </c>
      <c r="B37" s="28" t="s">
        <v>33</v>
      </c>
      <c r="C37" s="28"/>
      <c r="D37" s="28" t="s">
        <v>34</v>
      </c>
      <c r="E37" s="29" t="s">
        <v>653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42.75" customHeight="1">
      <c r="A38" s="201"/>
      <c r="B38" s="28" t="s">
        <v>35</v>
      </c>
      <c r="C38" s="28"/>
      <c r="D38" s="28" t="s">
        <v>36</v>
      </c>
      <c r="E38" s="26" t="s">
        <v>654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48" customHeight="1">
      <c r="A39" s="208"/>
      <c r="B39" s="28" t="s">
        <v>37</v>
      </c>
      <c r="C39" s="28"/>
      <c r="D39" s="28" t="s">
        <v>38</v>
      </c>
      <c r="E39" s="30" t="s">
        <v>655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42" customHeight="1">
      <c r="A40" s="209" t="s">
        <v>39</v>
      </c>
      <c r="B40" s="25" t="s">
        <v>40</v>
      </c>
      <c r="C40" s="25" t="s">
        <v>41</v>
      </c>
      <c r="D40" s="25" t="s">
        <v>656</v>
      </c>
      <c r="E40" s="26" t="s">
        <v>637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42.75">
      <c r="A41" s="201"/>
      <c r="B41" s="25" t="s">
        <v>42</v>
      </c>
      <c r="C41" s="25" t="s">
        <v>41</v>
      </c>
      <c r="D41" s="25" t="s">
        <v>43</v>
      </c>
      <c r="E41" s="26" t="s">
        <v>657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42.75">
      <c r="A42" s="201"/>
      <c r="B42" s="25" t="s">
        <v>44</v>
      </c>
      <c r="C42" s="25" t="s">
        <v>41</v>
      </c>
      <c r="D42" s="25" t="s">
        <v>45</v>
      </c>
      <c r="E42" s="26" t="s">
        <v>638</v>
      </c>
    </row>
    <row r="43" spans="1:26" ht="42.75">
      <c r="A43" s="208"/>
      <c r="B43" s="28" t="s">
        <v>46</v>
      </c>
      <c r="C43" s="28" t="s">
        <v>47</v>
      </c>
      <c r="D43" s="28" t="s">
        <v>48</v>
      </c>
      <c r="E43" s="29" t="s">
        <v>658</v>
      </c>
    </row>
    <row r="44" spans="1:26" ht="12.75" customHeight="1">
      <c r="A44" s="34"/>
      <c r="C44" s="32" t="s">
        <v>49</v>
      </c>
      <c r="D44" s="35"/>
      <c r="E44" s="33">
        <v>350</v>
      </c>
    </row>
    <row r="45" spans="1:26" ht="12.75" customHeight="1">
      <c r="A45" s="34"/>
      <c r="C45" s="32" t="s">
        <v>50</v>
      </c>
      <c r="D45" s="35"/>
      <c r="E45" s="33">
        <v>700</v>
      </c>
    </row>
    <row r="46" spans="1:26" ht="12.75" customHeight="1">
      <c r="E46" s="6"/>
    </row>
    <row r="47" spans="1:26" ht="12.75" customHeight="1">
      <c r="A47" s="150" t="s">
        <v>51</v>
      </c>
      <c r="E47" s="6"/>
    </row>
    <row r="48" spans="1:26" ht="12.75" customHeight="1">
      <c r="A48" s="151"/>
    </row>
    <row r="49" spans="1:1" ht="12.75" customHeight="1">
      <c r="A49" s="150" t="s">
        <v>659</v>
      </c>
    </row>
    <row r="50" spans="1:1" ht="12.75" customHeight="1"/>
    <row r="51" spans="1:1" ht="12.75" customHeight="1"/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6">
    <mergeCell ref="A1:E1"/>
    <mergeCell ref="A32:A33"/>
    <mergeCell ref="A34:A36"/>
    <mergeCell ref="A37:A39"/>
    <mergeCell ref="A40:A43"/>
    <mergeCell ref="C13:D13"/>
  </mergeCells>
  <hyperlinks>
    <hyperlink ref="B4" location="Pooled Libraries!A1" display="(Please fill out the 2nd Worksheet, &quot;Pooled Libraries&quot;) " xr:uid="{00000000-0004-0000-0000-000000000000}"/>
    <hyperlink ref="C13" r:id="rId1" xr:uid="{00000000-0004-0000-0000-000002000000}"/>
  </hyperlinks>
  <printOptions horizontalCentered="1" gridLines="1"/>
  <pageMargins left="0.75" right="0.75" top="1" bottom="1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workbookViewId="0">
      <selection activeCell="B2" sqref="B2"/>
    </sheetView>
  </sheetViews>
  <sheetFormatPr defaultColWidth="12.5703125" defaultRowHeight="15" customHeight="1"/>
  <cols>
    <col min="1" max="1" width="41" customWidth="1"/>
    <col min="2" max="2" width="45" customWidth="1"/>
    <col min="3" max="3" width="36.5703125" customWidth="1"/>
    <col min="4" max="4" width="38.28515625" customWidth="1"/>
    <col min="5" max="6" width="12.7109375" customWidth="1"/>
    <col min="7" max="8" width="13.42578125" customWidth="1"/>
    <col min="9" max="9" width="17.7109375" customWidth="1"/>
    <col min="10" max="11" width="12" customWidth="1"/>
    <col min="12" max="12" width="10.85546875" customWidth="1"/>
    <col min="13" max="13" width="12.140625" customWidth="1"/>
    <col min="14" max="14" width="12.85546875" customWidth="1"/>
    <col min="15" max="15" width="48.85546875" customWidth="1"/>
    <col min="16" max="26" width="8.85546875" customWidth="1"/>
  </cols>
  <sheetData>
    <row r="1" spans="1:26" ht="49.5" customHeight="1">
      <c r="A1" s="37" t="s">
        <v>52</v>
      </c>
      <c r="B1" s="37"/>
      <c r="C1" s="38"/>
      <c r="D1" s="39" t="s">
        <v>53</v>
      </c>
      <c r="E1" s="40"/>
      <c r="F1" s="40"/>
      <c r="G1" s="40"/>
      <c r="H1" s="40"/>
      <c r="I1" s="40"/>
      <c r="J1" s="40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6.5" customHeight="1">
      <c r="A2" s="42" t="s">
        <v>54</v>
      </c>
      <c r="B2" s="43"/>
      <c r="C2" s="44"/>
      <c r="D2" s="212" t="s">
        <v>55</v>
      </c>
      <c r="E2" s="213"/>
      <c r="F2" s="213"/>
      <c r="G2" s="213"/>
      <c r="H2" s="213"/>
      <c r="I2" s="214"/>
      <c r="J2" s="31"/>
      <c r="K2" s="31"/>
      <c r="L2" s="3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6.5" customHeight="1">
      <c r="A3" s="45" t="s">
        <v>56</v>
      </c>
      <c r="B3" s="46"/>
      <c r="C3" s="31"/>
      <c r="D3" s="47" t="s">
        <v>57</v>
      </c>
      <c r="E3" s="48"/>
      <c r="F3" s="49"/>
      <c r="G3" s="49"/>
      <c r="H3" s="49"/>
      <c r="I3" s="50"/>
      <c r="J3" s="50"/>
      <c r="K3" s="51"/>
      <c r="L3" s="3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6.5" customHeight="1">
      <c r="A4" s="45" t="s">
        <v>58</v>
      </c>
      <c r="B4" s="46"/>
      <c r="C4" s="31"/>
      <c r="D4" s="215"/>
      <c r="E4" s="216"/>
      <c r="F4" s="216"/>
      <c r="G4" s="216"/>
      <c r="H4" s="216"/>
      <c r="I4" s="216"/>
      <c r="J4" s="217"/>
      <c r="K4" s="51"/>
      <c r="L4" s="3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6.5" customHeight="1">
      <c r="A5" s="45" t="s">
        <v>59</v>
      </c>
      <c r="B5" s="46"/>
      <c r="C5" s="31"/>
      <c r="D5" s="218"/>
      <c r="E5" s="201"/>
      <c r="F5" s="201"/>
      <c r="G5" s="201"/>
      <c r="H5" s="201"/>
      <c r="I5" s="201"/>
      <c r="J5" s="203"/>
      <c r="K5" s="51"/>
      <c r="L5" s="3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45" t="s">
        <v>60</v>
      </c>
      <c r="B6" s="46"/>
      <c r="C6" s="31"/>
      <c r="D6" s="218"/>
      <c r="E6" s="201"/>
      <c r="F6" s="201"/>
      <c r="G6" s="201"/>
      <c r="H6" s="201"/>
      <c r="I6" s="201"/>
      <c r="J6" s="203"/>
      <c r="K6" s="51"/>
      <c r="L6" s="52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6.5" customHeight="1">
      <c r="A7" s="45" t="s">
        <v>61</v>
      </c>
      <c r="B7" s="46"/>
      <c r="C7" s="31"/>
      <c r="D7" s="218"/>
      <c r="E7" s="201"/>
      <c r="F7" s="201"/>
      <c r="G7" s="201"/>
      <c r="H7" s="201"/>
      <c r="I7" s="201"/>
      <c r="J7" s="203"/>
      <c r="K7" s="51"/>
      <c r="L7" s="52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5" t="s">
        <v>62</v>
      </c>
      <c r="B8" s="46"/>
      <c r="C8" s="31"/>
      <c r="D8" s="219"/>
      <c r="E8" s="220"/>
      <c r="F8" s="220"/>
      <c r="G8" s="220"/>
      <c r="H8" s="220"/>
      <c r="I8" s="220"/>
      <c r="J8" s="221"/>
      <c r="K8" s="51"/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.5" customHeight="1">
      <c r="A9" s="45" t="s">
        <v>63</v>
      </c>
      <c r="B9" s="46"/>
      <c r="C9" s="31"/>
      <c r="D9" s="3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6.5" customHeight="1">
      <c r="A10" s="45" t="s">
        <v>64</v>
      </c>
      <c r="B10" s="46" t="s">
        <v>65</v>
      </c>
      <c r="C10" s="53" t="s">
        <v>66</v>
      </c>
      <c r="D10" s="31"/>
      <c r="E10" s="31"/>
      <c r="F10" s="31"/>
      <c r="G10" s="31"/>
      <c r="H10" s="31"/>
      <c r="I10" s="31"/>
      <c r="J10" s="31"/>
      <c r="K10" s="31"/>
      <c r="L10" s="3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6.5" customHeight="1">
      <c r="A11" s="45" t="s">
        <v>67</v>
      </c>
      <c r="B11" s="46" t="s">
        <v>65</v>
      </c>
      <c r="C11" s="138" t="s">
        <v>639</v>
      </c>
      <c r="D11" s="135" t="s">
        <v>634</v>
      </c>
      <c r="E11" s="136"/>
      <c r="F11" s="137"/>
      <c r="G11" s="136"/>
      <c r="H11" s="31"/>
      <c r="I11" s="31"/>
      <c r="J11" s="55"/>
      <c r="K11" s="55"/>
      <c r="L11" s="5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6.5" customHeight="1">
      <c r="A12" s="45" t="s">
        <v>69</v>
      </c>
      <c r="B12" s="46"/>
      <c r="C12" s="36" t="s">
        <v>70</v>
      </c>
      <c r="D12" s="31"/>
      <c r="E12" s="31"/>
      <c r="F12" s="54"/>
      <c r="G12" s="31"/>
      <c r="H12" s="31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6.5" customHeight="1">
      <c r="A13" s="45" t="s">
        <v>71</v>
      </c>
      <c r="B13" s="46"/>
      <c r="C13" s="57" t="s">
        <v>72</v>
      </c>
      <c r="D13" s="31"/>
      <c r="E13" s="31"/>
      <c r="F13" s="52"/>
      <c r="G13" s="52"/>
      <c r="H13" s="52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2.75" customHeight="1">
      <c r="A14" s="45" t="s">
        <v>73</v>
      </c>
      <c r="B14" s="46"/>
      <c r="C14" s="58"/>
      <c r="D14" s="59" t="s">
        <v>74</v>
      </c>
      <c r="E14" s="31"/>
      <c r="F14" s="54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.75" customHeight="1" thickBot="1">
      <c r="A15" s="140" t="s">
        <v>640</v>
      </c>
      <c r="B15" s="141"/>
      <c r="C15" s="139"/>
      <c r="D15" s="31"/>
      <c r="E15" s="54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6" ht="16.5" customHeight="1">
      <c r="A16" s="41"/>
      <c r="B16" s="41"/>
      <c r="C16" s="55"/>
      <c r="D16" s="31"/>
      <c r="E16" s="31"/>
      <c r="F16" s="54"/>
      <c r="G16" s="31"/>
      <c r="H16" s="31"/>
      <c r="I16" s="31"/>
      <c r="J16" s="31"/>
      <c r="K16" s="31"/>
      <c r="L16" s="3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8">
      <c r="A17" s="31"/>
      <c r="B17" s="60"/>
      <c r="C17" s="61"/>
      <c r="D17" s="62" t="s">
        <v>75</v>
      </c>
      <c r="E17" s="31"/>
      <c r="F17" s="63"/>
      <c r="G17" s="64"/>
      <c r="H17" s="64"/>
      <c r="I17" s="64" t="s">
        <v>76</v>
      </c>
      <c r="J17" s="65"/>
      <c r="K17" s="65"/>
      <c r="L17" s="66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04.25" customHeight="1">
      <c r="A18" s="129" t="s">
        <v>629</v>
      </c>
      <c r="B18" s="129" t="s">
        <v>630</v>
      </c>
      <c r="C18" s="67" t="s">
        <v>77</v>
      </c>
      <c r="D18" s="130" t="s">
        <v>631</v>
      </c>
      <c r="E18" s="68" t="s">
        <v>78</v>
      </c>
      <c r="F18" s="68" t="s">
        <v>79</v>
      </c>
      <c r="G18" s="131" t="s">
        <v>80</v>
      </c>
      <c r="H18" s="132" t="s">
        <v>632</v>
      </c>
      <c r="I18" s="133" t="s">
        <v>633</v>
      </c>
      <c r="J18" s="69" t="s">
        <v>81</v>
      </c>
      <c r="K18" s="69" t="s">
        <v>82</v>
      </c>
      <c r="L18" s="69" t="s">
        <v>83</v>
      </c>
      <c r="M18" s="69" t="s">
        <v>84</v>
      </c>
      <c r="N18" s="134" t="s">
        <v>744</v>
      </c>
      <c r="O18" s="70" t="s">
        <v>85</v>
      </c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2.75" customHeight="1">
      <c r="A19" s="222" t="s">
        <v>86</v>
      </c>
      <c r="B19" s="72" t="s">
        <v>87</v>
      </c>
      <c r="C19" s="73" t="s">
        <v>88</v>
      </c>
      <c r="D19" s="74" t="s">
        <v>89</v>
      </c>
      <c r="E19" s="75"/>
      <c r="F19" s="76"/>
      <c r="G19" s="77" t="s">
        <v>90</v>
      </c>
      <c r="H19" s="77"/>
      <c r="I19" s="77" t="str">
        <f t="array" ref="I19">IF(ISBLANK($F19),"",IF($D19=INDEX(Indexes!$L$1:$O$1,1,MATCH($D19,Indexes!$L$1:$O$1,0)),INDEX(Indexes!$J:$K,MATCH($F19,Indexes!$J:$J,0),COLUMN(Indexes!$K:$K)-9),""))</f>
        <v/>
      </c>
      <c r="J19" s="76">
        <v>280</v>
      </c>
      <c r="K19" s="76">
        <v>30</v>
      </c>
      <c r="L19" s="77">
        <v>5</v>
      </c>
      <c r="M19" s="71" t="s">
        <v>33</v>
      </c>
      <c r="N19" s="78" t="s">
        <v>91</v>
      </c>
      <c r="O19" s="31" t="s">
        <v>92</v>
      </c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2.75" customHeight="1">
      <c r="A20" s="223"/>
      <c r="B20" s="79" t="s">
        <v>93</v>
      </c>
      <c r="C20" s="80" t="s">
        <v>94</v>
      </c>
      <c r="D20" s="81" t="s">
        <v>95</v>
      </c>
      <c r="E20" s="82" t="s">
        <v>96</v>
      </c>
      <c r="F20" s="83" t="s">
        <v>96</v>
      </c>
      <c r="G20" s="84" t="s">
        <v>97</v>
      </c>
      <c r="H20" s="84" t="s">
        <v>98</v>
      </c>
      <c r="I20" s="84" t="s">
        <v>99</v>
      </c>
      <c r="J20" s="83"/>
      <c r="K20" s="83"/>
      <c r="L20" s="84"/>
      <c r="M20" s="84" t="s">
        <v>33</v>
      </c>
      <c r="N20" s="85" t="s">
        <v>100</v>
      </c>
      <c r="O20" s="84" t="s">
        <v>92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224"/>
      <c r="B21" s="79" t="s">
        <v>101</v>
      </c>
      <c r="C21" s="86" t="s">
        <v>102</v>
      </c>
      <c r="D21" s="81" t="s">
        <v>89</v>
      </c>
      <c r="E21" s="82"/>
      <c r="F21" s="83"/>
      <c r="G21" s="84" t="s">
        <v>103</v>
      </c>
      <c r="H21" s="84"/>
      <c r="I21" s="84"/>
      <c r="J21" s="83"/>
      <c r="K21" s="83"/>
      <c r="L21" s="84"/>
      <c r="M21" s="87" t="s">
        <v>33</v>
      </c>
      <c r="N21" s="85" t="s">
        <v>104</v>
      </c>
      <c r="O21" s="84" t="s">
        <v>105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2.75" customHeight="1">
      <c r="A22" s="222" t="s">
        <v>106</v>
      </c>
      <c r="B22" s="79" t="s">
        <v>107</v>
      </c>
      <c r="C22" s="86" t="s">
        <v>108</v>
      </c>
      <c r="D22" s="81" t="s">
        <v>109</v>
      </c>
      <c r="E22" s="82" t="s">
        <v>110</v>
      </c>
      <c r="F22" s="83"/>
      <c r="G22" s="84"/>
      <c r="H22" s="84"/>
      <c r="I22" s="84"/>
      <c r="J22" s="83">
        <v>300</v>
      </c>
      <c r="K22" s="83">
        <v>20</v>
      </c>
      <c r="L22" s="84">
        <v>10</v>
      </c>
      <c r="M22" s="84" t="s">
        <v>35</v>
      </c>
      <c r="N22" s="85" t="s">
        <v>104</v>
      </c>
      <c r="O22" s="87" t="s">
        <v>111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2.75" customHeight="1">
      <c r="A23" s="225"/>
      <c r="B23" s="88" t="s">
        <v>112</v>
      </c>
      <c r="C23" s="89" t="s">
        <v>108</v>
      </c>
      <c r="D23" s="90" t="s">
        <v>109</v>
      </c>
      <c r="E23" s="91" t="s">
        <v>113</v>
      </c>
      <c r="F23" s="92"/>
      <c r="G23" s="93"/>
      <c r="H23" s="93"/>
      <c r="I23" s="93"/>
      <c r="J23" s="92"/>
      <c r="K23" s="92"/>
      <c r="L23" s="93"/>
      <c r="M23" s="93" t="s">
        <v>35</v>
      </c>
      <c r="N23" s="94" t="s">
        <v>91</v>
      </c>
      <c r="O23" s="93" t="s">
        <v>114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23.25">
      <c r="A24" s="226" t="s">
        <v>115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8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</row>
    <row r="25" spans="1:26" ht="12.75" customHeight="1">
      <c r="A25" s="96"/>
      <c r="B25" s="97"/>
      <c r="C25" s="98" t="s">
        <v>65</v>
      </c>
      <c r="D25" s="96"/>
      <c r="E25" s="96"/>
      <c r="F25" s="99"/>
      <c r="G25" s="96"/>
      <c r="H25" s="96"/>
      <c r="I25" s="99"/>
      <c r="J25" s="99"/>
      <c r="K25" s="96"/>
      <c r="L25" s="96"/>
      <c r="M25" s="100"/>
      <c r="N25" s="101"/>
      <c r="O25" s="102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2.75" customHeight="1">
      <c r="A26" s="104"/>
      <c r="B26" s="105"/>
      <c r="C26" s="46"/>
      <c r="D26" s="106"/>
      <c r="E26" s="106"/>
      <c r="F26" s="106"/>
      <c r="G26" s="58"/>
      <c r="H26" s="58"/>
      <c r="I26" s="58"/>
      <c r="J26" s="58"/>
      <c r="K26" s="58"/>
      <c r="L26" s="58"/>
      <c r="M26" s="107"/>
      <c r="N26" s="108"/>
      <c r="O26" s="107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2.75" customHeight="1">
      <c r="A27" s="104"/>
      <c r="B27" s="105"/>
      <c r="C27" s="46"/>
      <c r="D27" s="106"/>
      <c r="E27" s="106"/>
      <c r="F27" s="106"/>
      <c r="G27" s="58"/>
      <c r="H27" s="58"/>
      <c r="I27" s="58"/>
      <c r="J27" s="58"/>
      <c r="K27" s="58"/>
      <c r="L27" s="58"/>
      <c r="M27" s="107"/>
      <c r="N27" s="108"/>
      <c r="O27" s="107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2.75" customHeight="1">
      <c r="A28" s="104"/>
      <c r="B28" s="105"/>
      <c r="C28" s="46"/>
      <c r="D28" s="106"/>
      <c r="E28" s="106"/>
      <c r="F28" s="106"/>
      <c r="G28" s="58"/>
      <c r="H28" s="58"/>
      <c r="I28" s="58"/>
      <c r="J28" s="58"/>
      <c r="K28" s="58"/>
      <c r="L28" s="58"/>
      <c r="M28" s="107"/>
      <c r="N28" s="108"/>
      <c r="O28" s="107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2.75" customHeight="1">
      <c r="A29" s="104"/>
      <c r="B29" s="58"/>
      <c r="C29" s="46"/>
      <c r="D29" s="106"/>
      <c r="E29" s="106"/>
      <c r="F29" s="106"/>
      <c r="G29" s="58"/>
      <c r="H29" s="58"/>
      <c r="I29" s="58"/>
      <c r="J29" s="58"/>
      <c r="K29" s="58"/>
      <c r="L29" s="58"/>
      <c r="M29" s="107"/>
      <c r="N29" s="108"/>
      <c r="O29" s="107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2.75" customHeight="1">
      <c r="A30" s="104"/>
      <c r="B30" s="58"/>
      <c r="C30" s="46"/>
      <c r="D30" s="106"/>
      <c r="E30" s="106"/>
      <c r="F30" s="106"/>
      <c r="G30" s="58"/>
      <c r="H30" s="58"/>
      <c r="I30" s="58"/>
      <c r="J30" s="58"/>
      <c r="K30" s="58"/>
      <c r="L30" s="58"/>
      <c r="M30" s="107"/>
      <c r="N30" s="108"/>
      <c r="O30" s="107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2.75" customHeight="1">
      <c r="A31" s="104"/>
      <c r="B31" s="58"/>
      <c r="C31" s="46"/>
      <c r="D31" s="106"/>
      <c r="E31" s="106"/>
      <c r="F31" s="106"/>
      <c r="G31" s="58"/>
      <c r="H31" s="58"/>
      <c r="I31" s="58"/>
      <c r="J31" s="58"/>
      <c r="K31" s="58"/>
      <c r="L31" s="58"/>
      <c r="M31" s="107"/>
      <c r="N31" s="108"/>
      <c r="O31" s="107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2.75" customHeight="1">
      <c r="A32" s="104"/>
      <c r="B32" s="58"/>
      <c r="C32" s="46"/>
      <c r="D32" s="106"/>
      <c r="E32" s="106"/>
      <c r="F32" s="106"/>
      <c r="G32" s="58"/>
      <c r="H32" s="58"/>
      <c r="I32" s="58"/>
      <c r="J32" s="58"/>
      <c r="K32" s="58"/>
      <c r="L32" s="58"/>
      <c r="M32" s="107"/>
      <c r="N32" s="108"/>
      <c r="O32" s="107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2.75" customHeight="1">
      <c r="A33" s="104"/>
      <c r="B33" s="58"/>
      <c r="C33" s="46"/>
      <c r="D33" s="106"/>
      <c r="E33" s="106"/>
      <c r="F33" s="106"/>
      <c r="G33" s="58"/>
      <c r="H33" s="58"/>
      <c r="I33" s="58"/>
      <c r="J33" s="58"/>
      <c r="K33" s="58"/>
      <c r="L33" s="58"/>
      <c r="M33" s="107"/>
      <c r="N33" s="108"/>
      <c r="O33" s="107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.75" customHeight="1">
      <c r="A34" s="104"/>
      <c r="B34" s="58"/>
      <c r="C34" s="46"/>
      <c r="D34" s="106"/>
      <c r="E34" s="106"/>
      <c r="F34" s="106"/>
      <c r="G34" s="58"/>
      <c r="H34" s="58"/>
      <c r="I34" s="58"/>
      <c r="J34" s="58"/>
      <c r="K34" s="58"/>
      <c r="L34" s="58"/>
      <c r="M34" s="107"/>
      <c r="N34" s="108"/>
      <c r="O34" s="107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2.75" customHeight="1">
      <c r="A35" s="104"/>
      <c r="B35" s="58"/>
      <c r="C35" s="46"/>
      <c r="D35" s="106"/>
      <c r="E35" s="106"/>
      <c r="F35" s="106"/>
      <c r="G35" s="58"/>
      <c r="H35" s="58"/>
      <c r="I35" s="58"/>
      <c r="J35" s="58"/>
      <c r="K35" s="58"/>
      <c r="L35" s="58"/>
      <c r="M35" s="107"/>
      <c r="N35" s="108"/>
      <c r="O35" s="107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2.75" customHeight="1">
      <c r="A36" s="104"/>
      <c r="B36" s="58"/>
      <c r="C36" s="46"/>
      <c r="D36" s="106"/>
      <c r="E36" s="106"/>
      <c r="F36" s="106"/>
      <c r="G36" s="58"/>
      <c r="H36" s="58"/>
      <c r="I36" s="58"/>
      <c r="J36" s="58"/>
      <c r="K36" s="58"/>
      <c r="L36" s="58"/>
      <c r="M36" s="107"/>
      <c r="N36" s="108"/>
      <c r="O36" s="107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2.75" customHeight="1">
      <c r="A37" s="104"/>
      <c r="B37" s="58"/>
      <c r="C37" s="46"/>
      <c r="D37" s="106"/>
      <c r="E37" s="106"/>
      <c r="F37" s="106"/>
      <c r="G37" s="58"/>
      <c r="H37" s="58"/>
      <c r="I37" s="58"/>
      <c r="J37" s="58"/>
      <c r="K37" s="58"/>
      <c r="L37" s="58"/>
      <c r="M37" s="107"/>
      <c r="N37" s="108"/>
      <c r="O37" s="107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2.75" customHeight="1">
      <c r="A38" s="104"/>
      <c r="B38" s="58"/>
      <c r="C38" s="46"/>
      <c r="D38" s="106"/>
      <c r="E38" s="106"/>
      <c r="F38" s="106"/>
      <c r="G38" s="58"/>
      <c r="H38" s="58"/>
      <c r="I38" s="58"/>
      <c r="J38" s="58"/>
      <c r="K38" s="58"/>
      <c r="L38" s="58"/>
      <c r="M38" s="107"/>
      <c r="N38" s="108"/>
      <c r="O38" s="107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.75" customHeight="1">
      <c r="A39" s="104"/>
      <c r="B39" s="58"/>
      <c r="C39" s="46"/>
      <c r="D39" s="106"/>
      <c r="E39" s="106"/>
      <c r="F39" s="106"/>
      <c r="G39" s="58"/>
      <c r="H39" s="58"/>
      <c r="I39" s="58"/>
      <c r="J39" s="58"/>
      <c r="K39" s="58"/>
      <c r="L39" s="58"/>
      <c r="M39" s="107"/>
      <c r="N39" s="108"/>
      <c r="O39" s="107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2.75" customHeight="1">
      <c r="A40" s="104"/>
      <c r="B40" s="58"/>
      <c r="C40" s="46"/>
      <c r="D40" s="106"/>
      <c r="E40" s="106"/>
      <c r="F40" s="106"/>
      <c r="G40" s="58"/>
      <c r="H40" s="58"/>
      <c r="I40" s="58"/>
      <c r="J40" s="58"/>
      <c r="K40" s="58"/>
      <c r="L40" s="58"/>
      <c r="M40" s="107"/>
      <c r="N40" s="108"/>
      <c r="O40" s="107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2.75" customHeight="1">
      <c r="A41" s="104"/>
      <c r="B41" s="58"/>
      <c r="C41" s="46"/>
      <c r="D41" s="106"/>
      <c r="E41" s="106"/>
      <c r="F41" s="106"/>
      <c r="G41" s="58"/>
      <c r="H41" s="58"/>
      <c r="I41" s="58"/>
      <c r="J41" s="58"/>
      <c r="K41" s="58"/>
      <c r="L41" s="58"/>
      <c r="M41" s="107"/>
      <c r="N41" s="108"/>
      <c r="O41" s="107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2.75" customHeight="1">
      <c r="A42" s="104"/>
      <c r="B42" s="58"/>
      <c r="C42" s="46"/>
      <c r="D42" s="106"/>
      <c r="E42" s="106"/>
      <c r="F42" s="106"/>
      <c r="G42" s="58"/>
      <c r="H42" s="58"/>
      <c r="I42" s="58"/>
      <c r="J42" s="58"/>
      <c r="K42" s="58"/>
      <c r="L42" s="58"/>
      <c r="M42" s="107"/>
      <c r="N42" s="108"/>
      <c r="O42" s="107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2.75" customHeight="1">
      <c r="A43" s="104"/>
      <c r="B43" s="58"/>
      <c r="C43" s="46"/>
      <c r="D43" s="106"/>
      <c r="E43" s="106"/>
      <c r="F43" s="106"/>
      <c r="G43" s="58"/>
      <c r="H43" s="58"/>
      <c r="I43" s="58"/>
      <c r="J43" s="58"/>
      <c r="K43" s="58"/>
      <c r="L43" s="58"/>
      <c r="M43" s="107"/>
      <c r="N43" s="108"/>
      <c r="O43" s="107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2.75" customHeight="1">
      <c r="A44" s="104"/>
      <c r="B44" s="58"/>
      <c r="C44" s="46"/>
      <c r="D44" s="106"/>
      <c r="E44" s="106"/>
      <c r="F44" s="106"/>
      <c r="G44" s="58"/>
      <c r="H44" s="58"/>
      <c r="I44" s="58"/>
      <c r="J44" s="58"/>
      <c r="K44" s="58"/>
      <c r="L44" s="58"/>
      <c r="M44" s="107"/>
      <c r="N44" s="108"/>
      <c r="O44" s="107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2.75" customHeight="1">
      <c r="A45" s="104"/>
      <c r="B45" s="58"/>
      <c r="C45" s="46"/>
      <c r="D45" s="106"/>
      <c r="E45" s="106"/>
      <c r="F45" s="106"/>
      <c r="G45" s="58"/>
      <c r="H45" s="58"/>
      <c r="I45" s="58"/>
      <c r="J45" s="58"/>
      <c r="K45" s="58"/>
      <c r="L45" s="58"/>
      <c r="M45" s="107"/>
      <c r="N45" s="108"/>
      <c r="O45" s="107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2.75" customHeight="1">
      <c r="A46" s="104"/>
      <c r="B46" s="58"/>
      <c r="C46" s="46"/>
      <c r="D46" s="106"/>
      <c r="E46" s="106"/>
      <c r="F46" s="106"/>
      <c r="G46" s="58"/>
      <c r="H46" s="58"/>
      <c r="I46" s="58"/>
      <c r="J46" s="58"/>
      <c r="K46" s="58"/>
      <c r="L46" s="58"/>
      <c r="M46" s="107"/>
      <c r="N46" s="108"/>
      <c r="O46" s="107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>
      <c r="A47" s="104"/>
      <c r="B47" s="58"/>
      <c r="C47" s="46"/>
      <c r="D47" s="106"/>
      <c r="E47" s="106"/>
      <c r="F47" s="106"/>
      <c r="G47" s="58"/>
      <c r="H47" s="58"/>
      <c r="I47" s="58"/>
      <c r="J47" s="58"/>
      <c r="K47" s="58"/>
      <c r="L47" s="58"/>
      <c r="M47" s="107"/>
      <c r="N47" s="108"/>
      <c r="O47" s="107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2.75" customHeight="1">
      <c r="A48" s="104"/>
      <c r="B48" s="58"/>
      <c r="C48" s="46"/>
      <c r="D48" s="106"/>
      <c r="E48" s="106"/>
      <c r="F48" s="106"/>
      <c r="G48" s="58"/>
      <c r="H48" s="58"/>
      <c r="I48" s="58"/>
      <c r="J48" s="58"/>
      <c r="K48" s="58"/>
      <c r="L48" s="58"/>
      <c r="M48" s="107"/>
      <c r="N48" s="108"/>
      <c r="O48" s="107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2.75" customHeight="1">
      <c r="A49" s="104"/>
      <c r="B49" s="58"/>
      <c r="C49" s="46"/>
      <c r="D49" s="106"/>
      <c r="E49" s="106"/>
      <c r="F49" s="106"/>
      <c r="G49" s="58"/>
      <c r="H49" s="58"/>
      <c r="I49" s="58"/>
      <c r="J49" s="58"/>
      <c r="K49" s="58"/>
      <c r="L49" s="58"/>
      <c r="M49" s="107"/>
      <c r="N49" s="108"/>
      <c r="O49" s="107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2.75" customHeight="1">
      <c r="A50" s="104"/>
      <c r="B50" s="58"/>
      <c r="C50" s="46"/>
      <c r="D50" s="106"/>
      <c r="E50" s="106"/>
      <c r="F50" s="106"/>
      <c r="G50" s="58"/>
      <c r="H50" s="58"/>
      <c r="I50" s="58"/>
      <c r="J50" s="58"/>
      <c r="K50" s="58"/>
      <c r="L50" s="58"/>
      <c r="M50" s="107"/>
      <c r="N50" s="108"/>
      <c r="O50" s="107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>
      <c r="A51" s="104"/>
      <c r="B51" s="58"/>
      <c r="C51" s="46"/>
      <c r="D51" s="106"/>
      <c r="E51" s="106"/>
      <c r="F51" s="106"/>
      <c r="G51" s="58"/>
      <c r="H51" s="58"/>
      <c r="I51" s="58"/>
      <c r="J51" s="58"/>
      <c r="K51" s="58"/>
      <c r="L51" s="58"/>
      <c r="M51" s="107"/>
      <c r="N51" s="108"/>
      <c r="O51" s="107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2.75" customHeight="1">
      <c r="A52" s="109"/>
      <c r="B52" s="107"/>
      <c r="C52" s="46"/>
      <c r="D52" s="106"/>
      <c r="E52" s="106"/>
      <c r="F52" s="106"/>
      <c r="G52" s="58"/>
      <c r="H52" s="58"/>
      <c r="I52" s="107"/>
      <c r="J52" s="107"/>
      <c r="K52" s="107"/>
      <c r="L52" s="107"/>
      <c r="M52" s="107"/>
      <c r="N52" s="108"/>
      <c r="O52" s="107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2.75" customHeight="1">
      <c r="A53" s="109"/>
      <c r="B53" s="107"/>
      <c r="C53" s="46"/>
      <c r="D53" s="106"/>
      <c r="E53" s="106"/>
      <c r="F53" s="106"/>
      <c r="G53" s="58"/>
      <c r="H53" s="58"/>
      <c r="I53" s="107"/>
      <c r="J53" s="107"/>
      <c r="K53" s="107"/>
      <c r="L53" s="107"/>
      <c r="M53" s="107"/>
      <c r="N53" s="108"/>
      <c r="O53" s="107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2.75" customHeight="1">
      <c r="A54" s="109"/>
      <c r="B54" s="107"/>
      <c r="C54" s="46"/>
      <c r="D54" s="106"/>
      <c r="E54" s="106"/>
      <c r="F54" s="106"/>
      <c r="G54" s="58"/>
      <c r="H54" s="58"/>
      <c r="I54" s="107"/>
      <c r="J54" s="107"/>
      <c r="K54" s="107"/>
      <c r="L54" s="107"/>
      <c r="M54" s="107"/>
      <c r="N54" s="108"/>
      <c r="O54" s="107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>
      <c r="A55" s="109"/>
      <c r="B55" s="107"/>
      <c r="C55" s="46"/>
      <c r="D55" s="106"/>
      <c r="E55" s="106"/>
      <c r="F55" s="106"/>
      <c r="G55" s="58"/>
      <c r="H55" s="58"/>
      <c r="I55" s="107"/>
      <c r="J55" s="107"/>
      <c r="K55" s="107"/>
      <c r="L55" s="107"/>
      <c r="M55" s="107"/>
      <c r="N55" s="108"/>
      <c r="O55" s="107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2.75" customHeight="1">
      <c r="A56" s="109"/>
      <c r="B56" s="107"/>
      <c r="C56" s="46"/>
      <c r="D56" s="106"/>
      <c r="E56" s="106"/>
      <c r="F56" s="106"/>
      <c r="G56" s="58"/>
      <c r="H56" s="58"/>
      <c r="I56" s="107"/>
      <c r="J56" s="107"/>
      <c r="K56" s="107"/>
      <c r="L56" s="107"/>
      <c r="M56" s="107"/>
      <c r="N56" s="108"/>
      <c r="O56" s="107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2.75" customHeight="1">
      <c r="A57" s="109"/>
      <c r="B57" s="107"/>
      <c r="C57" s="46"/>
      <c r="D57" s="106"/>
      <c r="E57" s="106"/>
      <c r="F57" s="106"/>
      <c r="G57" s="58"/>
      <c r="H57" s="58"/>
      <c r="I57" s="107"/>
      <c r="J57" s="107"/>
      <c r="K57" s="107"/>
      <c r="L57" s="107"/>
      <c r="M57" s="107"/>
      <c r="N57" s="108"/>
      <c r="O57" s="107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2.75" customHeight="1">
      <c r="A58" s="107"/>
      <c r="B58" s="107"/>
      <c r="C58" s="46"/>
      <c r="D58" s="106"/>
      <c r="E58" s="106"/>
      <c r="F58" s="106"/>
      <c r="G58" s="58"/>
      <c r="H58" s="58"/>
      <c r="I58" s="107"/>
      <c r="J58" s="107"/>
      <c r="K58" s="107"/>
      <c r="L58" s="107"/>
      <c r="M58" s="107"/>
      <c r="N58" s="108"/>
      <c r="O58" s="107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2.75" customHeight="1">
      <c r="A59" s="107"/>
      <c r="B59" s="107"/>
      <c r="C59" s="46"/>
      <c r="D59" s="106"/>
      <c r="E59" s="106"/>
      <c r="F59" s="106"/>
      <c r="G59" s="58"/>
      <c r="H59" s="58"/>
      <c r="I59" s="107"/>
      <c r="J59" s="107"/>
      <c r="K59" s="107"/>
      <c r="L59" s="107"/>
      <c r="M59" s="107"/>
      <c r="N59" s="108"/>
      <c r="O59" s="107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.75" customHeight="1">
      <c r="A60" s="107"/>
      <c r="B60" s="107"/>
      <c r="C60" s="46"/>
      <c r="D60" s="106"/>
      <c r="E60" s="106"/>
      <c r="F60" s="106"/>
      <c r="G60" s="58"/>
      <c r="H60" s="58"/>
      <c r="I60" s="107"/>
      <c r="J60" s="107"/>
      <c r="K60" s="107"/>
      <c r="L60" s="107"/>
      <c r="M60" s="107"/>
      <c r="N60" s="108"/>
      <c r="O60" s="107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2.75" customHeight="1">
      <c r="A61" s="107"/>
      <c r="B61" s="107"/>
      <c r="C61" s="46"/>
      <c r="D61" s="106"/>
      <c r="E61" s="106"/>
      <c r="F61" s="106"/>
      <c r="G61" s="58"/>
      <c r="H61" s="58"/>
      <c r="I61" s="107"/>
      <c r="J61" s="107"/>
      <c r="K61" s="107"/>
      <c r="L61" s="107"/>
      <c r="M61" s="107"/>
      <c r="N61" s="108"/>
      <c r="O61" s="107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2.75" customHeight="1">
      <c r="A62" s="107"/>
      <c r="B62" s="107"/>
      <c r="C62" s="46"/>
      <c r="D62" s="106"/>
      <c r="E62" s="106"/>
      <c r="F62" s="106"/>
      <c r="G62" s="58"/>
      <c r="H62" s="58"/>
      <c r="I62" s="107"/>
      <c r="J62" s="107"/>
      <c r="K62" s="107"/>
      <c r="L62" s="107"/>
      <c r="M62" s="107"/>
      <c r="N62" s="108"/>
      <c r="O62" s="107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2.75" customHeight="1">
      <c r="A63" s="107"/>
      <c r="B63" s="107"/>
      <c r="C63" s="46"/>
      <c r="D63" s="106"/>
      <c r="E63" s="106"/>
      <c r="F63" s="106"/>
      <c r="G63" s="58"/>
      <c r="H63" s="58"/>
      <c r="I63" s="107"/>
      <c r="J63" s="107"/>
      <c r="K63" s="107"/>
      <c r="L63" s="107"/>
      <c r="M63" s="107"/>
      <c r="N63" s="108"/>
      <c r="O63" s="107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2.75" customHeight="1">
      <c r="A64" s="107"/>
      <c r="B64" s="107"/>
      <c r="C64" s="46"/>
      <c r="D64" s="106"/>
      <c r="E64" s="106"/>
      <c r="F64" s="106"/>
      <c r="G64" s="58"/>
      <c r="H64" s="58"/>
      <c r="I64" s="107"/>
      <c r="J64" s="107"/>
      <c r="K64" s="107"/>
      <c r="L64" s="107"/>
      <c r="M64" s="107"/>
      <c r="N64" s="108"/>
      <c r="O64" s="107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2.75" customHeight="1">
      <c r="A65" s="107"/>
      <c r="B65" s="107"/>
      <c r="C65" s="46"/>
      <c r="D65" s="106"/>
      <c r="E65" s="106"/>
      <c r="F65" s="106"/>
      <c r="G65" s="58"/>
      <c r="H65" s="58"/>
      <c r="I65" s="107"/>
      <c r="J65" s="107"/>
      <c r="K65" s="107"/>
      <c r="L65" s="107"/>
      <c r="M65" s="107"/>
      <c r="N65" s="108"/>
      <c r="O65" s="107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2.75" customHeight="1">
      <c r="A66" s="107"/>
      <c r="B66" s="107"/>
      <c r="C66" s="46"/>
      <c r="D66" s="106"/>
      <c r="E66" s="106"/>
      <c r="F66" s="106"/>
      <c r="G66" s="58"/>
      <c r="H66" s="58"/>
      <c r="I66" s="107"/>
      <c r="J66" s="107"/>
      <c r="K66" s="107"/>
      <c r="L66" s="107"/>
      <c r="M66" s="107"/>
      <c r="N66" s="108"/>
      <c r="O66" s="10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2.75" customHeight="1">
      <c r="A67" s="107"/>
      <c r="B67" s="107"/>
      <c r="C67" s="46"/>
      <c r="D67" s="106"/>
      <c r="E67" s="106"/>
      <c r="F67" s="106"/>
      <c r="G67" s="58"/>
      <c r="H67" s="58"/>
      <c r="I67" s="107"/>
      <c r="J67" s="107"/>
      <c r="K67" s="107"/>
      <c r="L67" s="107"/>
      <c r="M67" s="107"/>
      <c r="N67" s="108"/>
      <c r="O67" s="107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2.75" customHeight="1">
      <c r="A68" s="107"/>
      <c r="B68" s="107"/>
      <c r="C68" s="46"/>
      <c r="D68" s="106"/>
      <c r="E68" s="106"/>
      <c r="F68" s="106"/>
      <c r="G68" s="58"/>
      <c r="H68" s="58"/>
      <c r="I68" s="107"/>
      <c r="J68" s="107"/>
      <c r="K68" s="107"/>
      <c r="L68" s="107"/>
      <c r="M68" s="107"/>
      <c r="N68" s="108"/>
      <c r="O68" s="107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2.75" customHeight="1">
      <c r="A69" s="107"/>
      <c r="B69" s="107"/>
      <c r="C69" s="46"/>
      <c r="D69" s="106"/>
      <c r="E69" s="106"/>
      <c r="F69" s="106"/>
      <c r="G69" s="58"/>
      <c r="H69" s="58"/>
      <c r="I69" s="107"/>
      <c r="J69" s="107"/>
      <c r="K69" s="107"/>
      <c r="L69" s="107"/>
      <c r="M69" s="107"/>
      <c r="N69" s="108"/>
      <c r="O69" s="107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2.75" customHeight="1">
      <c r="A70" s="107"/>
      <c r="B70" s="107"/>
      <c r="C70" s="46"/>
      <c r="D70" s="106"/>
      <c r="E70" s="106"/>
      <c r="F70" s="106"/>
      <c r="G70" s="58"/>
      <c r="H70" s="58"/>
      <c r="I70" s="107"/>
      <c r="J70" s="107"/>
      <c r="K70" s="107"/>
      <c r="L70" s="107"/>
      <c r="M70" s="107"/>
      <c r="N70" s="108"/>
      <c r="O70" s="107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2.75" customHeight="1">
      <c r="A71" s="107"/>
      <c r="B71" s="107"/>
      <c r="C71" s="46"/>
      <c r="D71" s="106"/>
      <c r="E71" s="106"/>
      <c r="F71" s="106"/>
      <c r="G71" s="58"/>
      <c r="H71" s="58"/>
      <c r="I71" s="107"/>
      <c r="J71" s="107"/>
      <c r="K71" s="107"/>
      <c r="L71" s="107"/>
      <c r="M71" s="107"/>
      <c r="N71" s="108"/>
      <c r="O71" s="107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2.75" customHeight="1">
      <c r="A72" s="107"/>
      <c r="B72" s="107"/>
      <c r="C72" s="46"/>
      <c r="D72" s="106"/>
      <c r="E72" s="106"/>
      <c r="F72" s="106"/>
      <c r="G72" s="58"/>
      <c r="H72" s="58"/>
      <c r="I72" s="107"/>
      <c r="J72" s="107"/>
      <c r="K72" s="107"/>
      <c r="L72" s="107"/>
      <c r="M72" s="107"/>
      <c r="N72" s="108"/>
      <c r="O72" s="107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2.75" customHeight="1">
      <c r="A73" s="107"/>
      <c r="B73" s="107"/>
      <c r="C73" s="46"/>
      <c r="D73" s="106"/>
      <c r="E73" s="106"/>
      <c r="F73" s="106"/>
      <c r="G73" s="58"/>
      <c r="H73" s="58"/>
      <c r="I73" s="107"/>
      <c r="J73" s="107"/>
      <c r="K73" s="107"/>
      <c r="L73" s="107"/>
      <c r="M73" s="107"/>
      <c r="N73" s="108"/>
      <c r="O73" s="107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2.75" customHeight="1">
      <c r="A74" s="107"/>
      <c r="B74" s="107"/>
      <c r="C74" s="46"/>
      <c r="D74" s="106"/>
      <c r="E74" s="106"/>
      <c r="F74" s="106"/>
      <c r="G74" s="58"/>
      <c r="H74" s="58"/>
      <c r="I74" s="107"/>
      <c r="J74" s="107"/>
      <c r="K74" s="107"/>
      <c r="L74" s="107"/>
      <c r="M74" s="107"/>
      <c r="N74" s="108"/>
      <c r="O74" s="107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2.75" customHeight="1">
      <c r="A75" s="107"/>
      <c r="B75" s="107"/>
      <c r="C75" s="46"/>
      <c r="D75" s="106"/>
      <c r="E75" s="106"/>
      <c r="F75" s="106"/>
      <c r="G75" s="58"/>
      <c r="H75" s="58"/>
      <c r="I75" s="107"/>
      <c r="J75" s="107"/>
      <c r="K75" s="107"/>
      <c r="L75" s="107"/>
      <c r="M75" s="107"/>
      <c r="N75" s="108"/>
      <c r="O75" s="107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2.75" customHeight="1">
      <c r="A76" s="107"/>
      <c r="B76" s="107"/>
      <c r="C76" s="46"/>
      <c r="D76" s="106"/>
      <c r="E76" s="106"/>
      <c r="F76" s="106"/>
      <c r="G76" s="58"/>
      <c r="H76" s="58"/>
      <c r="I76" s="107"/>
      <c r="J76" s="107"/>
      <c r="K76" s="107"/>
      <c r="L76" s="107"/>
      <c r="M76" s="107"/>
      <c r="N76" s="108"/>
      <c r="O76" s="107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2.75" customHeight="1">
      <c r="A77" s="107"/>
      <c r="B77" s="107"/>
      <c r="C77" s="46"/>
      <c r="D77" s="106"/>
      <c r="E77" s="106"/>
      <c r="F77" s="106"/>
      <c r="G77" s="58"/>
      <c r="H77" s="58"/>
      <c r="I77" s="107"/>
      <c r="J77" s="107"/>
      <c r="K77" s="107"/>
      <c r="L77" s="107"/>
      <c r="M77" s="107"/>
      <c r="N77" s="108"/>
      <c r="O77" s="107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2.75" customHeight="1">
      <c r="A78" s="107"/>
      <c r="B78" s="107"/>
      <c r="C78" s="46"/>
      <c r="D78" s="106"/>
      <c r="E78" s="106"/>
      <c r="F78" s="106"/>
      <c r="G78" s="58"/>
      <c r="H78" s="58"/>
      <c r="I78" s="107"/>
      <c r="J78" s="107"/>
      <c r="K78" s="107"/>
      <c r="L78" s="107"/>
      <c r="M78" s="107"/>
      <c r="N78" s="108"/>
      <c r="O78" s="107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2.75" customHeight="1">
      <c r="A79" s="107"/>
      <c r="B79" s="107"/>
      <c r="C79" s="46"/>
      <c r="D79" s="106"/>
      <c r="E79" s="106"/>
      <c r="F79" s="106"/>
      <c r="G79" s="58"/>
      <c r="H79" s="58"/>
      <c r="I79" s="107"/>
      <c r="J79" s="107"/>
      <c r="K79" s="107"/>
      <c r="L79" s="107"/>
      <c r="M79" s="107"/>
      <c r="N79" s="108"/>
      <c r="O79" s="107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2.75" customHeight="1">
      <c r="A80" s="107"/>
      <c r="B80" s="107"/>
      <c r="C80" s="46"/>
      <c r="D80" s="106"/>
      <c r="E80" s="106"/>
      <c r="F80" s="106"/>
      <c r="G80" s="58"/>
      <c r="H80" s="58"/>
      <c r="I80" s="107"/>
      <c r="J80" s="107"/>
      <c r="K80" s="107"/>
      <c r="L80" s="107"/>
      <c r="M80" s="107"/>
      <c r="N80" s="108"/>
      <c r="O80" s="107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2.75" customHeight="1">
      <c r="A81" s="107"/>
      <c r="B81" s="107"/>
      <c r="C81" s="46"/>
      <c r="D81" s="106"/>
      <c r="E81" s="106"/>
      <c r="F81" s="106"/>
      <c r="G81" s="58"/>
      <c r="H81" s="58"/>
      <c r="I81" s="107"/>
      <c r="J81" s="107"/>
      <c r="K81" s="107"/>
      <c r="L81" s="107"/>
      <c r="M81" s="107"/>
      <c r="N81" s="108"/>
      <c r="O81" s="107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2.75" customHeight="1">
      <c r="A82" s="107"/>
      <c r="B82" s="107"/>
      <c r="C82" s="46"/>
      <c r="D82" s="106"/>
      <c r="E82" s="106"/>
      <c r="F82" s="106"/>
      <c r="G82" s="58"/>
      <c r="H82" s="58"/>
      <c r="I82" s="107"/>
      <c r="J82" s="107"/>
      <c r="K82" s="107"/>
      <c r="L82" s="107"/>
      <c r="M82" s="107"/>
      <c r="N82" s="108"/>
      <c r="O82" s="107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2.75" customHeight="1">
      <c r="A83" s="107"/>
      <c r="B83" s="107"/>
      <c r="C83" s="46"/>
      <c r="D83" s="106"/>
      <c r="E83" s="106"/>
      <c r="F83" s="106"/>
      <c r="G83" s="58"/>
      <c r="H83" s="58"/>
      <c r="I83" s="107"/>
      <c r="J83" s="107"/>
      <c r="K83" s="107"/>
      <c r="L83" s="107"/>
      <c r="M83" s="107"/>
      <c r="N83" s="108"/>
      <c r="O83" s="107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2.75" customHeight="1">
      <c r="A84" s="107"/>
      <c r="B84" s="107"/>
      <c r="C84" s="46"/>
      <c r="D84" s="106"/>
      <c r="E84" s="106"/>
      <c r="F84" s="106"/>
      <c r="G84" s="58"/>
      <c r="H84" s="58"/>
      <c r="I84" s="107"/>
      <c r="J84" s="107"/>
      <c r="K84" s="107"/>
      <c r="L84" s="107"/>
      <c r="M84" s="107"/>
      <c r="N84" s="108"/>
      <c r="O84" s="107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2.75" customHeight="1">
      <c r="A85" s="107"/>
      <c r="B85" s="107"/>
      <c r="C85" s="46"/>
      <c r="D85" s="106"/>
      <c r="E85" s="106"/>
      <c r="F85" s="106"/>
      <c r="G85" s="58"/>
      <c r="H85" s="58"/>
      <c r="I85" s="107"/>
      <c r="J85" s="107"/>
      <c r="K85" s="107"/>
      <c r="L85" s="107"/>
      <c r="M85" s="107"/>
      <c r="N85" s="108"/>
      <c r="O85" s="107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2.75" customHeight="1">
      <c r="A86" s="107"/>
      <c r="B86" s="107"/>
      <c r="C86" s="46"/>
      <c r="D86" s="106"/>
      <c r="E86" s="106"/>
      <c r="F86" s="106"/>
      <c r="G86" s="58"/>
      <c r="H86" s="58"/>
      <c r="I86" s="107"/>
      <c r="J86" s="107"/>
      <c r="K86" s="107"/>
      <c r="L86" s="107"/>
      <c r="M86" s="107"/>
      <c r="N86" s="108"/>
      <c r="O86" s="107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2.75" customHeight="1">
      <c r="A87" s="107"/>
      <c r="B87" s="107"/>
      <c r="C87" s="46"/>
      <c r="D87" s="106"/>
      <c r="E87" s="106"/>
      <c r="F87" s="106"/>
      <c r="G87" s="58"/>
      <c r="H87" s="58"/>
      <c r="I87" s="107"/>
      <c r="J87" s="107"/>
      <c r="K87" s="107"/>
      <c r="L87" s="107"/>
      <c r="M87" s="107"/>
      <c r="N87" s="108"/>
      <c r="O87" s="107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2.75" customHeight="1">
      <c r="A88" s="107"/>
      <c r="B88" s="107"/>
      <c r="C88" s="46"/>
      <c r="D88" s="106"/>
      <c r="E88" s="106"/>
      <c r="F88" s="106"/>
      <c r="G88" s="58"/>
      <c r="H88" s="58"/>
      <c r="I88" s="107"/>
      <c r="J88" s="107"/>
      <c r="K88" s="107"/>
      <c r="L88" s="107"/>
      <c r="M88" s="107"/>
      <c r="N88" s="108"/>
      <c r="O88" s="107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2.75" customHeight="1">
      <c r="A89" s="107"/>
      <c r="B89" s="107"/>
      <c r="C89" s="46"/>
      <c r="D89" s="106"/>
      <c r="E89" s="106"/>
      <c r="F89" s="106"/>
      <c r="G89" s="58"/>
      <c r="H89" s="58"/>
      <c r="I89" s="107"/>
      <c r="J89" s="107"/>
      <c r="K89" s="107"/>
      <c r="L89" s="107"/>
      <c r="M89" s="107"/>
      <c r="N89" s="108"/>
      <c r="O89" s="107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2.75" customHeight="1">
      <c r="A90" s="107"/>
      <c r="B90" s="107"/>
      <c r="C90" s="46"/>
      <c r="D90" s="106"/>
      <c r="E90" s="106"/>
      <c r="F90" s="106"/>
      <c r="G90" s="58"/>
      <c r="H90" s="58"/>
      <c r="I90" s="107"/>
      <c r="J90" s="107"/>
      <c r="K90" s="107"/>
      <c r="L90" s="107"/>
      <c r="M90" s="107"/>
      <c r="N90" s="108"/>
      <c r="O90" s="107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2.75" customHeight="1">
      <c r="A91" s="107"/>
      <c r="B91" s="107"/>
      <c r="C91" s="46"/>
      <c r="D91" s="106"/>
      <c r="E91" s="106"/>
      <c r="F91" s="106"/>
      <c r="G91" s="58"/>
      <c r="H91" s="58"/>
      <c r="I91" s="107"/>
      <c r="J91" s="107"/>
      <c r="K91" s="107"/>
      <c r="L91" s="107"/>
      <c r="M91" s="107"/>
      <c r="N91" s="108"/>
      <c r="O91" s="107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2.75" customHeight="1">
      <c r="A92" s="107"/>
      <c r="B92" s="107"/>
      <c r="C92" s="46"/>
      <c r="D92" s="106"/>
      <c r="E92" s="106"/>
      <c r="F92" s="106"/>
      <c r="G92" s="58"/>
      <c r="H92" s="58"/>
      <c r="I92" s="107"/>
      <c r="J92" s="107"/>
      <c r="K92" s="107"/>
      <c r="L92" s="107"/>
      <c r="M92" s="107"/>
      <c r="N92" s="108"/>
      <c r="O92" s="107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2.75" customHeight="1">
      <c r="A93" s="107"/>
      <c r="B93" s="107"/>
      <c r="C93" s="46"/>
      <c r="D93" s="106"/>
      <c r="E93" s="106"/>
      <c r="F93" s="106"/>
      <c r="G93" s="58"/>
      <c r="H93" s="58"/>
      <c r="I93" s="107"/>
      <c r="J93" s="107"/>
      <c r="K93" s="107"/>
      <c r="L93" s="107"/>
      <c r="M93" s="107"/>
      <c r="N93" s="108"/>
      <c r="O93" s="107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2.75" customHeight="1">
      <c r="A94" s="107"/>
      <c r="B94" s="107"/>
      <c r="C94" s="46"/>
      <c r="D94" s="106"/>
      <c r="E94" s="106"/>
      <c r="F94" s="106"/>
      <c r="G94" s="58"/>
      <c r="H94" s="58"/>
      <c r="I94" s="107"/>
      <c r="J94" s="107"/>
      <c r="K94" s="107"/>
      <c r="L94" s="107"/>
      <c r="M94" s="107"/>
      <c r="N94" s="108"/>
      <c r="O94" s="107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2.75" customHeight="1">
      <c r="A95" s="107"/>
      <c r="B95" s="107"/>
      <c r="C95" s="46"/>
      <c r="D95" s="106"/>
      <c r="E95" s="106"/>
      <c r="F95" s="106"/>
      <c r="G95" s="58"/>
      <c r="H95" s="58"/>
      <c r="I95" s="107"/>
      <c r="J95" s="107"/>
      <c r="K95" s="107"/>
      <c r="L95" s="107"/>
      <c r="M95" s="107"/>
      <c r="N95" s="108"/>
      <c r="O95" s="107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2.75" customHeight="1">
      <c r="A96" s="107"/>
      <c r="B96" s="107"/>
      <c r="C96" s="46"/>
      <c r="D96" s="106"/>
      <c r="E96" s="106"/>
      <c r="F96" s="106"/>
      <c r="G96" s="58"/>
      <c r="H96" s="58"/>
      <c r="I96" s="107"/>
      <c r="J96" s="107"/>
      <c r="K96" s="107"/>
      <c r="L96" s="107"/>
      <c r="M96" s="107"/>
      <c r="N96" s="108"/>
      <c r="O96" s="107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2.75" customHeight="1">
      <c r="A97" s="107"/>
      <c r="B97" s="107"/>
      <c r="C97" s="46"/>
      <c r="D97" s="106"/>
      <c r="E97" s="106"/>
      <c r="F97" s="106"/>
      <c r="G97" s="58"/>
      <c r="H97" s="58"/>
      <c r="I97" s="107"/>
      <c r="J97" s="107"/>
      <c r="K97" s="107"/>
      <c r="L97" s="107"/>
      <c r="M97" s="107"/>
      <c r="N97" s="108"/>
      <c r="O97" s="107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2.75" customHeight="1">
      <c r="A98" s="107"/>
      <c r="B98" s="107"/>
      <c r="C98" s="46"/>
      <c r="D98" s="106"/>
      <c r="E98" s="106"/>
      <c r="F98" s="106"/>
      <c r="G98" s="58"/>
      <c r="H98" s="58"/>
      <c r="I98" s="107"/>
      <c r="J98" s="107"/>
      <c r="K98" s="107"/>
      <c r="L98" s="107"/>
      <c r="M98" s="107"/>
      <c r="N98" s="108"/>
      <c r="O98" s="107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2.75" customHeight="1">
      <c r="A99" s="107"/>
      <c r="B99" s="107"/>
      <c r="C99" s="46"/>
      <c r="D99" s="106"/>
      <c r="E99" s="106"/>
      <c r="F99" s="106"/>
      <c r="G99" s="58"/>
      <c r="H99" s="58"/>
      <c r="I99" s="107"/>
      <c r="J99" s="107"/>
      <c r="K99" s="107"/>
      <c r="L99" s="107"/>
      <c r="M99" s="107"/>
      <c r="N99" s="108"/>
      <c r="O99" s="107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2.75" customHeight="1">
      <c r="A100" s="107"/>
      <c r="B100" s="107"/>
      <c r="C100" s="46"/>
      <c r="D100" s="106"/>
      <c r="E100" s="106"/>
      <c r="F100" s="106"/>
      <c r="G100" s="58"/>
      <c r="H100" s="58"/>
      <c r="I100" s="107"/>
      <c r="J100" s="107"/>
      <c r="K100" s="107"/>
      <c r="L100" s="107"/>
      <c r="M100" s="107"/>
      <c r="N100" s="108"/>
      <c r="O100" s="107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2.75" customHeight="1">
      <c r="A101" s="107"/>
      <c r="B101" s="107"/>
      <c r="C101" s="46"/>
      <c r="D101" s="106"/>
      <c r="E101" s="106"/>
      <c r="F101" s="106"/>
      <c r="G101" s="58"/>
      <c r="H101" s="58"/>
      <c r="I101" s="107"/>
      <c r="J101" s="107"/>
      <c r="K101" s="107"/>
      <c r="L101" s="107"/>
      <c r="M101" s="107"/>
      <c r="N101" s="108"/>
      <c r="O101" s="107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2.75" customHeight="1">
      <c r="A102" s="107"/>
      <c r="B102" s="107"/>
      <c r="C102" s="46"/>
      <c r="D102" s="106"/>
      <c r="E102" s="106"/>
      <c r="F102" s="106"/>
      <c r="G102" s="58"/>
      <c r="H102" s="58"/>
      <c r="I102" s="107"/>
      <c r="J102" s="107"/>
      <c r="K102" s="107"/>
      <c r="L102" s="107"/>
      <c r="M102" s="107"/>
      <c r="N102" s="108"/>
      <c r="O102" s="107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2.75" customHeight="1">
      <c r="A103" s="107"/>
      <c r="B103" s="107"/>
      <c r="C103" s="46"/>
      <c r="D103" s="106"/>
      <c r="E103" s="106"/>
      <c r="F103" s="106"/>
      <c r="G103" s="58"/>
      <c r="H103" s="58"/>
      <c r="I103" s="107"/>
      <c r="J103" s="107"/>
      <c r="K103" s="107"/>
      <c r="L103" s="107"/>
      <c r="M103" s="107"/>
      <c r="N103" s="108"/>
      <c r="O103" s="107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2.75" customHeight="1">
      <c r="A104" s="107"/>
      <c r="B104" s="107"/>
      <c r="C104" s="46"/>
      <c r="D104" s="106"/>
      <c r="E104" s="106"/>
      <c r="F104" s="106"/>
      <c r="G104" s="58"/>
      <c r="H104" s="58"/>
      <c r="I104" s="107"/>
      <c r="J104" s="107"/>
      <c r="K104" s="107"/>
      <c r="L104" s="107"/>
      <c r="M104" s="107"/>
      <c r="N104" s="108"/>
      <c r="O104" s="107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2.75" customHeight="1">
      <c r="A105" s="107"/>
      <c r="B105" s="107"/>
      <c r="C105" s="46"/>
      <c r="D105" s="106"/>
      <c r="E105" s="106"/>
      <c r="F105" s="106"/>
      <c r="G105" s="58"/>
      <c r="H105" s="58"/>
      <c r="I105" s="107"/>
      <c r="J105" s="107"/>
      <c r="K105" s="107"/>
      <c r="L105" s="107"/>
      <c r="M105" s="107"/>
      <c r="N105" s="108"/>
      <c r="O105" s="107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2.75" customHeight="1">
      <c r="A106" s="107"/>
      <c r="B106" s="107"/>
      <c r="C106" s="46"/>
      <c r="D106" s="106"/>
      <c r="E106" s="106"/>
      <c r="F106" s="106"/>
      <c r="G106" s="58"/>
      <c r="H106" s="58"/>
      <c r="I106" s="107"/>
      <c r="J106" s="107"/>
      <c r="K106" s="107"/>
      <c r="L106" s="107"/>
      <c r="M106" s="107"/>
      <c r="N106" s="108"/>
      <c r="O106" s="107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2.75" customHeight="1">
      <c r="A107" s="107"/>
      <c r="B107" s="107"/>
      <c r="C107" s="46"/>
      <c r="D107" s="106"/>
      <c r="E107" s="106"/>
      <c r="F107" s="106"/>
      <c r="G107" s="58"/>
      <c r="H107" s="58"/>
      <c r="I107" s="107"/>
      <c r="J107" s="107"/>
      <c r="K107" s="107"/>
      <c r="L107" s="107"/>
      <c r="M107" s="107"/>
      <c r="N107" s="108"/>
      <c r="O107" s="107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2.75" customHeight="1">
      <c r="A108" s="107"/>
      <c r="B108" s="107"/>
      <c r="C108" s="46"/>
      <c r="D108" s="106"/>
      <c r="E108" s="106"/>
      <c r="F108" s="106"/>
      <c r="G108" s="58"/>
      <c r="H108" s="58"/>
      <c r="I108" s="107"/>
      <c r="J108" s="107"/>
      <c r="K108" s="107"/>
      <c r="L108" s="107"/>
      <c r="M108" s="107"/>
      <c r="N108" s="108"/>
      <c r="O108" s="107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2.75" customHeight="1">
      <c r="A109" s="107"/>
      <c r="B109" s="107"/>
      <c r="C109" s="46"/>
      <c r="D109" s="106"/>
      <c r="E109" s="106"/>
      <c r="F109" s="106"/>
      <c r="G109" s="58"/>
      <c r="H109" s="58"/>
      <c r="I109" s="107"/>
      <c r="J109" s="107"/>
      <c r="K109" s="107"/>
      <c r="L109" s="107"/>
      <c r="M109" s="107"/>
      <c r="N109" s="108"/>
      <c r="O109" s="107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2.75" customHeight="1">
      <c r="A110" s="107"/>
      <c r="B110" s="107"/>
      <c r="C110" s="46"/>
      <c r="D110" s="106"/>
      <c r="E110" s="106"/>
      <c r="F110" s="106"/>
      <c r="G110" s="58"/>
      <c r="H110" s="58"/>
      <c r="I110" s="107"/>
      <c r="J110" s="107"/>
      <c r="K110" s="107"/>
      <c r="L110" s="107"/>
      <c r="M110" s="107"/>
      <c r="N110" s="108"/>
      <c r="O110" s="107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2.75" customHeight="1">
      <c r="A111" s="107"/>
      <c r="B111" s="107"/>
      <c r="C111" s="46"/>
      <c r="D111" s="106"/>
      <c r="E111" s="106"/>
      <c r="F111" s="106"/>
      <c r="G111" s="58"/>
      <c r="H111" s="58"/>
      <c r="I111" s="107"/>
      <c r="J111" s="107"/>
      <c r="K111" s="107"/>
      <c r="L111" s="107"/>
      <c r="M111" s="107"/>
      <c r="N111" s="108"/>
      <c r="O111" s="107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2.75" customHeight="1">
      <c r="A112" s="107"/>
      <c r="B112" s="107"/>
      <c r="C112" s="46"/>
      <c r="D112" s="106"/>
      <c r="E112" s="106"/>
      <c r="F112" s="106"/>
      <c r="G112" s="58"/>
      <c r="H112" s="58"/>
      <c r="I112" s="107"/>
      <c r="J112" s="107"/>
      <c r="K112" s="107"/>
      <c r="L112" s="107"/>
      <c r="M112" s="107"/>
      <c r="N112" s="108"/>
      <c r="O112" s="107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2.75" customHeight="1">
      <c r="A113" s="107"/>
      <c r="B113" s="107"/>
      <c r="C113" s="46"/>
      <c r="D113" s="106"/>
      <c r="E113" s="106"/>
      <c r="F113" s="106"/>
      <c r="G113" s="58"/>
      <c r="H113" s="58"/>
      <c r="I113" s="107"/>
      <c r="J113" s="107"/>
      <c r="K113" s="107"/>
      <c r="L113" s="107"/>
      <c r="M113" s="107"/>
      <c r="N113" s="108"/>
      <c r="O113" s="107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2.75" customHeight="1">
      <c r="A114" s="107"/>
      <c r="B114" s="107"/>
      <c r="C114" s="46"/>
      <c r="D114" s="106"/>
      <c r="E114" s="106"/>
      <c r="F114" s="106"/>
      <c r="G114" s="58"/>
      <c r="H114" s="58"/>
      <c r="I114" s="107"/>
      <c r="J114" s="107"/>
      <c r="K114" s="107"/>
      <c r="L114" s="107"/>
      <c r="M114" s="107"/>
      <c r="N114" s="108"/>
      <c r="O114" s="107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2.75" customHeight="1">
      <c r="A115" s="107"/>
      <c r="B115" s="107"/>
      <c r="C115" s="46"/>
      <c r="D115" s="106"/>
      <c r="E115" s="106"/>
      <c r="F115" s="106"/>
      <c r="G115" s="58"/>
      <c r="H115" s="58"/>
      <c r="I115" s="107"/>
      <c r="J115" s="107"/>
      <c r="K115" s="107"/>
      <c r="L115" s="107"/>
      <c r="M115" s="107"/>
      <c r="N115" s="108"/>
      <c r="O115" s="107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2.75" customHeight="1">
      <c r="A116" s="107"/>
      <c r="B116" s="107"/>
      <c r="C116" s="46"/>
      <c r="D116" s="106"/>
      <c r="E116" s="106"/>
      <c r="F116" s="106"/>
      <c r="G116" s="58"/>
      <c r="H116" s="58"/>
      <c r="I116" s="107"/>
      <c r="J116" s="107"/>
      <c r="K116" s="107"/>
      <c r="L116" s="107"/>
      <c r="M116" s="107"/>
      <c r="N116" s="108"/>
      <c r="O116" s="107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2.75" customHeight="1">
      <c r="A117" s="107"/>
      <c r="B117" s="107"/>
      <c r="C117" s="46"/>
      <c r="D117" s="106"/>
      <c r="E117" s="106"/>
      <c r="F117" s="106"/>
      <c r="G117" s="58"/>
      <c r="H117" s="58"/>
      <c r="I117" s="107"/>
      <c r="J117" s="107"/>
      <c r="K117" s="107"/>
      <c r="L117" s="107"/>
      <c r="M117" s="107"/>
      <c r="N117" s="108"/>
      <c r="O117" s="107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2.75" customHeight="1">
      <c r="A118" s="107"/>
      <c r="B118" s="107"/>
      <c r="C118" s="46"/>
      <c r="D118" s="106"/>
      <c r="E118" s="106"/>
      <c r="F118" s="106"/>
      <c r="G118" s="58"/>
      <c r="H118" s="58"/>
      <c r="I118" s="107"/>
      <c r="J118" s="107"/>
      <c r="K118" s="107"/>
      <c r="L118" s="107"/>
      <c r="M118" s="107"/>
      <c r="N118" s="108"/>
      <c r="O118" s="107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2.75" customHeight="1">
      <c r="A119" s="107"/>
      <c r="B119" s="107"/>
      <c r="C119" s="46"/>
      <c r="D119" s="106"/>
      <c r="E119" s="106"/>
      <c r="F119" s="106"/>
      <c r="G119" s="58"/>
      <c r="H119" s="58"/>
      <c r="I119" s="107"/>
      <c r="J119" s="107"/>
      <c r="K119" s="107"/>
      <c r="L119" s="107"/>
      <c r="M119" s="107"/>
      <c r="N119" s="108"/>
      <c r="O119" s="107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2.75" customHeight="1">
      <c r="A120" s="107"/>
      <c r="B120" s="107"/>
      <c r="C120" s="46"/>
      <c r="D120" s="106"/>
      <c r="E120" s="106"/>
      <c r="F120" s="106"/>
      <c r="G120" s="58"/>
      <c r="H120" s="58"/>
      <c r="I120" s="107"/>
      <c r="J120" s="107"/>
      <c r="K120" s="107"/>
      <c r="L120" s="107"/>
      <c r="M120" s="107"/>
      <c r="N120" s="108"/>
      <c r="O120" s="107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2.75" customHeight="1">
      <c r="A121" s="107"/>
      <c r="B121" s="107"/>
      <c r="C121" s="46"/>
      <c r="D121" s="106"/>
      <c r="E121" s="106"/>
      <c r="F121" s="106"/>
      <c r="G121" s="58"/>
      <c r="H121" s="58"/>
      <c r="I121" s="107"/>
      <c r="J121" s="107"/>
      <c r="K121" s="107"/>
      <c r="L121" s="107"/>
      <c r="M121" s="107"/>
      <c r="N121" s="108"/>
      <c r="O121" s="107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2.75" customHeight="1">
      <c r="A122" s="107"/>
      <c r="B122" s="107"/>
      <c r="C122" s="46"/>
      <c r="D122" s="106"/>
      <c r="E122" s="106"/>
      <c r="F122" s="106"/>
      <c r="G122" s="58"/>
      <c r="H122" s="58"/>
      <c r="I122" s="107"/>
      <c r="J122" s="107"/>
      <c r="K122" s="107"/>
      <c r="L122" s="107"/>
      <c r="M122" s="107"/>
      <c r="N122" s="108"/>
      <c r="O122" s="107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2.75" customHeight="1">
      <c r="A123" s="107"/>
      <c r="B123" s="107"/>
      <c r="C123" s="46"/>
      <c r="D123" s="106"/>
      <c r="E123" s="106"/>
      <c r="F123" s="106"/>
      <c r="G123" s="58"/>
      <c r="H123" s="58"/>
      <c r="I123" s="107"/>
      <c r="J123" s="107"/>
      <c r="K123" s="107"/>
      <c r="L123" s="107"/>
      <c r="M123" s="107"/>
      <c r="N123" s="108"/>
      <c r="O123" s="107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2.75" customHeight="1">
      <c r="A124" s="107"/>
      <c r="B124" s="107"/>
      <c r="C124" s="46"/>
      <c r="D124" s="106"/>
      <c r="E124" s="106"/>
      <c r="F124" s="106"/>
      <c r="G124" s="58"/>
      <c r="H124" s="58"/>
      <c r="I124" s="107"/>
      <c r="J124" s="107"/>
      <c r="K124" s="107"/>
      <c r="L124" s="107"/>
      <c r="M124" s="107"/>
      <c r="N124" s="108"/>
      <c r="O124" s="107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2.75" customHeight="1">
      <c r="A125" s="107"/>
      <c r="B125" s="107"/>
      <c r="C125" s="46"/>
      <c r="D125" s="106"/>
      <c r="E125" s="106"/>
      <c r="F125" s="106"/>
      <c r="G125" s="58"/>
      <c r="H125" s="58"/>
      <c r="I125" s="107"/>
      <c r="J125" s="107"/>
      <c r="K125" s="107"/>
      <c r="L125" s="107"/>
      <c r="M125" s="107"/>
      <c r="N125" s="108"/>
      <c r="O125" s="107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2.75" customHeight="1">
      <c r="A126" s="107"/>
      <c r="B126" s="107"/>
      <c r="C126" s="46"/>
      <c r="D126" s="106"/>
      <c r="E126" s="106"/>
      <c r="F126" s="106"/>
      <c r="G126" s="58"/>
      <c r="H126" s="58"/>
      <c r="I126" s="107"/>
      <c r="J126" s="107"/>
      <c r="K126" s="107"/>
      <c r="L126" s="107"/>
      <c r="M126" s="107"/>
      <c r="N126" s="108"/>
      <c r="O126" s="107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2.75" customHeight="1">
      <c r="A127" s="107"/>
      <c r="B127" s="107"/>
      <c r="C127" s="46"/>
      <c r="D127" s="106"/>
      <c r="E127" s="106"/>
      <c r="F127" s="106"/>
      <c r="G127" s="58"/>
      <c r="H127" s="58"/>
      <c r="I127" s="107"/>
      <c r="J127" s="107"/>
      <c r="K127" s="107"/>
      <c r="L127" s="107"/>
      <c r="M127" s="107"/>
      <c r="N127" s="108"/>
      <c r="O127" s="107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2.75" customHeight="1">
      <c r="A128" s="107"/>
      <c r="B128" s="107"/>
      <c r="C128" s="46"/>
      <c r="D128" s="106"/>
      <c r="E128" s="106"/>
      <c r="F128" s="106"/>
      <c r="G128" s="58"/>
      <c r="H128" s="58"/>
      <c r="I128" s="107"/>
      <c r="J128" s="107"/>
      <c r="K128" s="107"/>
      <c r="L128" s="107"/>
      <c r="M128" s="107"/>
      <c r="N128" s="108"/>
      <c r="O128" s="107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2.75" customHeight="1">
      <c r="A129" s="107"/>
      <c r="B129" s="107"/>
      <c r="C129" s="46"/>
      <c r="D129" s="106"/>
      <c r="E129" s="106"/>
      <c r="F129" s="106"/>
      <c r="G129" s="58"/>
      <c r="H129" s="58"/>
      <c r="I129" s="107"/>
      <c r="J129" s="107"/>
      <c r="K129" s="107"/>
      <c r="L129" s="107"/>
      <c r="M129" s="107"/>
      <c r="N129" s="108"/>
      <c r="O129" s="107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2.75" customHeight="1">
      <c r="A130" s="107"/>
      <c r="B130" s="107"/>
      <c r="C130" s="46"/>
      <c r="D130" s="106"/>
      <c r="E130" s="106"/>
      <c r="F130" s="106"/>
      <c r="G130" s="58"/>
      <c r="H130" s="58"/>
      <c r="I130" s="107"/>
      <c r="J130" s="107"/>
      <c r="K130" s="107"/>
      <c r="L130" s="107"/>
      <c r="M130" s="107"/>
      <c r="N130" s="108"/>
      <c r="O130" s="107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2.75" customHeight="1">
      <c r="A131" s="107"/>
      <c r="B131" s="107"/>
      <c r="C131" s="46"/>
      <c r="D131" s="106"/>
      <c r="E131" s="106"/>
      <c r="F131" s="106"/>
      <c r="G131" s="58"/>
      <c r="H131" s="58"/>
      <c r="I131" s="107"/>
      <c r="J131" s="107"/>
      <c r="K131" s="107"/>
      <c r="L131" s="107"/>
      <c r="M131" s="107"/>
      <c r="N131" s="108"/>
      <c r="O131" s="107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2.75" customHeight="1">
      <c r="A132" s="107"/>
      <c r="B132" s="107"/>
      <c r="C132" s="46"/>
      <c r="D132" s="106"/>
      <c r="E132" s="106"/>
      <c r="F132" s="106"/>
      <c r="G132" s="58"/>
      <c r="H132" s="58"/>
      <c r="I132" s="107"/>
      <c r="J132" s="107"/>
      <c r="K132" s="107"/>
      <c r="L132" s="107"/>
      <c r="M132" s="107"/>
      <c r="N132" s="108"/>
      <c r="O132" s="107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2.75" customHeight="1">
      <c r="A133" s="107"/>
      <c r="B133" s="107"/>
      <c r="C133" s="46"/>
      <c r="D133" s="106"/>
      <c r="E133" s="106"/>
      <c r="F133" s="106"/>
      <c r="G133" s="58"/>
      <c r="H133" s="58"/>
      <c r="I133" s="107"/>
      <c r="J133" s="107"/>
      <c r="K133" s="107"/>
      <c r="L133" s="107"/>
      <c r="M133" s="107"/>
      <c r="N133" s="108"/>
      <c r="O133" s="107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2.75" customHeight="1">
      <c r="A134" s="107"/>
      <c r="B134" s="107"/>
      <c r="C134" s="46"/>
      <c r="D134" s="106"/>
      <c r="E134" s="106"/>
      <c r="F134" s="106"/>
      <c r="G134" s="58"/>
      <c r="H134" s="58"/>
      <c r="I134" s="107"/>
      <c r="J134" s="107"/>
      <c r="K134" s="107"/>
      <c r="L134" s="107"/>
      <c r="M134" s="107"/>
      <c r="N134" s="108"/>
      <c r="O134" s="107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2.75" customHeight="1">
      <c r="A135" s="107"/>
      <c r="B135" s="107"/>
      <c r="C135" s="46"/>
      <c r="D135" s="106"/>
      <c r="E135" s="106"/>
      <c r="F135" s="106"/>
      <c r="G135" s="58"/>
      <c r="H135" s="58"/>
      <c r="I135" s="107"/>
      <c r="J135" s="107"/>
      <c r="K135" s="107"/>
      <c r="L135" s="107"/>
      <c r="M135" s="107"/>
      <c r="N135" s="108"/>
      <c r="O135" s="107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2.75" customHeight="1">
      <c r="A136" s="107"/>
      <c r="B136" s="107"/>
      <c r="C136" s="46"/>
      <c r="D136" s="106"/>
      <c r="E136" s="106"/>
      <c r="F136" s="106"/>
      <c r="G136" s="58"/>
      <c r="H136" s="58"/>
      <c r="I136" s="107"/>
      <c r="J136" s="107"/>
      <c r="K136" s="107"/>
      <c r="L136" s="107"/>
      <c r="M136" s="107"/>
      <c r="N136" s="108"/>
      <c r="O136" s="107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2.75" customHeight="1">
      <c r="A137" s="107"/>
      <c r="B137" s="107"/>
      <c r="C137" s="46"/>
      <c r="D137" s="106"/>
      <c r="E137" s="106"/>
      <c r="F137" s="106"/>
      <c r="G137" s="58"/>
      <c r="H137" s="58"/>
      <c r="I137" s="107"/>
      <c r="J137" s="107"/>
      <c r="K137" s="107"/>
      <c r="L137" s="107"/>
      <c r="M137" s="107"/>
      <c r="N137" s="108"/>
      <c r="O137" s="107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2.75" customHeight="1">
      <c r="A138" s="107"/>
      <c r="B138" s="107"/>
      <c r="C138" s="46"/>
      <c r="D138" s="106"/>
      <c r="E138" s="106"/>
      <c r="F138" s="106"/>
      <c r="G138" s="58"/>
      <c r="H138" s="58"/>
      <c r="I138" s="107"/>
      <c r="J138" s="107"/>
      <c r="K138" s="107"/>
      <c r="L138" s="107"/>
      <c r="M138" s="107"/>
      <c r="N138" s="108"/>
      <c r="O138" s="107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2.75" customHeight="1">
      <c r="A139" s="107"/>
      <c r="B139" s="107"/>
      <c r="C139" s="46"/>
      <c r="D139" s="106"/>
      <c r="E139" s="106"/>
      <c r="F139" s="106"/>
      <c r="G139" s="58"/>
      <c r="H139" s="58"/>
      <c r="I139" s="107"/>
      <c r="J139" s="107"/>
      <c r="K139" s="107"/>
      <c r="L139" s="107"/>
      <c r="M139" s="107"/>
      <c r="N139" s="108"/>
      <c r="O139" s="107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2.75" customHeight="1">
      <c r="A140" s="107"/>
      <c r="B140" s="107"/>
      <c r="C140" s="46"/>
      <c r="D140" s="106"/>
      <c r="E140" s="106"/>
      <c r="F140" s="106"/>
      <c r="G140" s="58"/>
      <c r="H140" s="58"/>
      <c r="I140" s="107"/>
      <c r="J140" s="107"/>
      <c r="K140" s="107"/>
      <c r="L140" s="107"/>
      <c r="M140" s="107"/>
      <c r="N140" s="108"/>
      <c r="O140" s="107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2.75" customHeight="1">
      <c r="A141" s="107"/>
      <c r="B141" s="107"/>
      <c r="C141" s="46"/>
      <c r="D141" s="106"/>
      <c r="E141" s="106"/>
      <c r="F141" s="106"/>
      <c r="G141" s="58"/>
      <c r="H141" s="58"/>
      <c r="I141" s="107"/>
      <c r="J141" s="107"/>
      <c r="K141" s="107"/>
      <c r="L141" s="107"/>
      <c r="M141" s="107"/>
      <c r="N141" s="108"/>
      <c r="O141" s="107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2.75" customHeight="1">
      <c r="A142" s="107"/>
      <c r="B142" s="107"/>
      <c r="C142" s="46"/>
      <c r="D142" s="106"/>
      <c r="E142" s="106"/>
      <c r="F142" s="106"/>
      <c r="G142" s="58"/>
      <c r="H142" s="58"/>
      <c r="I142" s="107"/>
      <c r="J142" s="107"/>
      <c r="K142" s="107"/>
      <c r="L142" s="107"/>
      <c r="M142" s="107"/>
      <c r="N142" s="108"/>
      <c r="O142" s="107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2.75" customHeight="1">
      <c r="A143" s="107"/>
      <c r="B143" s="107"/>
      <c r="C143" s="46"/>
      <c r="D143" s="106"/>
      <c r="E143" s="106"/>
      <c r="F143" s="106"/>
      <c r="G143" s="58"/>
      <c r="H143" s="58"/>
      <c r="I143" s="107"/>
      <c r="J143" s="107"/>
      <c r="K143" s="107"/>
      <c r="L143" s="107"/>
      <c r="M143" s="107"/>
      <c r="N143" s="108"/>
      <c r="O143" s="107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2.75" customHeight="1">
      <c r="A144" s="107"/>
      <c r="B144" s="107"/>
      <c r="C144" s="46"/>
      <c r="D144" s="106"/>
      <c r="E144" s="106"/>
      <c r="F144" s="106"/>
      <c r="G144" s="58"/>
      <c r="H144" s="58"/>
      <c r="I144" s="107"/>
      <c r="J144" s="107"/>
      <c r="K144" s="107"/>
      <c r="L144" s="107"/>
      <c r="M144" s="107"/>
      <c r="N144" s="108"/>
      <c r="O144" s="107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2.75" customHeight="1">
      <c r="A145" s="107"/>
      <c r="B145" s="107"/>
      <c r="C145" s="46"/>
      <c r="D145" s="106"/>
      <c r="E145" s="106"/>
      <c r="F145" s="106"/>
      <c r="G145" s="58"/>
      <c r="H145" s="58"/>
      <c r="I145" s="107"/>
      <c r="J145" s="107"/>
      <c r="K145" s="107"/>
      <c r="L145" s="107"/>
      <c r="M145" s="107"/>
      <c r="N145" s="108"/>
      <c r="O145" s="107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2.75" customHeight="1">
      <c r="A146" s="107"/>
      <c r="B146" s="107"/>
      <c r="C146" s="46"/>
      <c r="D146" s="106"/>
      <c r="E146" s="106"/>
      <c r="F146" s="106"/>
      <c r="G146" s="58"/>
      <c r="H146" s="58"/>
      <c r="I146" s="107"/>
      <c r="J146" s="107"/>
      <c r="K146" s="107"/>
      <c r="L146" s="107"/>
      <c r="M146" s="107"/>
      <c r="N146" s="108"/>
      <c r="O146" s="107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2.75" customHeight="1">
      <c r="A147" s="107"/>
      <c r="B147" s="107"/>
      <c r="C147" s="46"/>
      <c r="D147" s="106"/>
      <c r="E147" s="106"/>
      <c r="F147" s="106"/>
      <c r="G147" s="58"/>
      <c r="H147" s="58"/>
      <c r="I147" s="107"/>
      <c r="J147" s="107"/>
      <c r="K147" s="107"/>
      <c r="L147" s="107"/>
      <c r="M147" s="107"/>
      <c r="N147" s="108"/>
      <c r="O147" s="107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2.75" customHeight="1">
      <c r="A148" s="107"/>
      <c r="B148" s="107"/>
      <c r="C148" s="46"/>
      <c r="D148" s="106"/>
      <c r="E148" s="106"/>
      <c r="F148" s="106"/>
      <c r="G148" s="58"/>
      <c r="H148" s="58"/>
      <c r="I148" s="107"/>
      <c r="J148" s="107"/>
      <c r="K148" s="107"/>
      <c r="L148" s="107"/>
      <c r="M148" s="107"/>
      <c r="N148" s="108"/>
      <c r="O148" s="107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2.75" customHeight="1">
      <c r="A149" s="107"/>
      <c r="B149" s="107"/>
      <c r="C149" s="46"/>
      <c r="D149" s="106"/>
      <c r="E149" s="106"/>
      <c r="F149" s="106"/>
      <c r="G149" s="58"/>
      <c r="H149" s="58"/>
      <c r="I149" s="107"/>
      <c r="J149" s="107"/>
      <c r="K149" s="107"/>
      <c r="L149" s="107"/>
      <c r="M149" s="107"/>
      <c r="N149" s="108"/>
      <c r="O149" s="107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2.75" customHeight="1">
      <c r="A150" s="107"/>
      <c r="B150" s="107"/>
      <c r="C150" s="46"/>
      <c r="D150" s="106"/>
      <c r="E150" s="106"/>
      <c r="F150" s="106"/>
      <c r="G150" s="58"/>
      <c r="H150" s="58"/>
      <c r="I150" s="107"/>
      <c r="J150" s="107"/>
      <c r="K150" s="107"/>
      <c r="L150" s="107"/>
      <c r="M150" s="107"/>
      <c r="N150" s="108"/>
      <c r="O150" s="107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2.75" customHeight="1">
      <c r="A151" s="107"/>
      <c r="B151" s="107"/>
      <c r="C151" s="46"/>
      <c r="D151" s="106"/>
      <c r="E151" s="106"/>
      <c r="F151" s="106"/>
      <c r="G151" s="58"/>
      <c r="H151" s="58"/>
      <c r="I151" s="107"/>
      <c r="J151" s="107"/>
      <c r="K151" s="107"/>
      <c r="L151" s="107"/>
      <c r="M151" s="107"/>
      <c r="N151" s="108"/>
      <c r="O151" s="107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2.75" customHeight="1">
      <c r="A152" s="107"/>
      <c r="B152" s="107"/>
      <c r="C152" s="46"/>
      <c r="D152" s="106"/>
      <c r="E152" s="106"/>
      <c r="F152" s="106"/>
      <c r="G152" s="58"/>
      <c r="H152" s="58"/>
      <c r="I152" s="107"/>
      <c r="J152" s="107"/>
      <c r="K152" s="107"/>
      <c r="L152" s="107"/>
      <c r="M152" s="107"/>
      <c r="N152" s="108"/>
      <c r="O152" s="107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2.75" customHeight="1">
      <c r="A153" s="107"/>
      <c r="B153" s="107"/>
      <c r="C153" s="46"/>
      <c r="D153" s="106"/>
      <c r="E153" s="106"/>
      <c r="F153" s="106"/>
      <c r="G153" s="58"/>
      <c r="H153" s="58"/>
      <c r="I153" s="107"/>
      <c r="J153" s="107"/>
      <c r="K153" s="107"/>
      <c r="L153" s="107"/>
      <c r="M153" s="107"/>
      <c r="N153" s="108"/>
      <c r="O153" s="107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2.75" customHeight="1">
      <c r="A154" s="107"/>
      <c r="B154" s="107"/>
      <c r="C154" s="46"/>
      <c r="D154" s="106"/>
      <c r="E154" s="106"/>
      <c r="F154" s="106"/>
      <c r="G154" s="58"/>
      <c r="H154" s="58"/>
      <c r="I154" s="107"/>
      <c r="J154" s="107"/>
      <c r="K154" s="107"/>
      <c r="L154" s="107"/>
      <c r="M154" s="107"/>
      <c r="N154" s="108"/>
      <c r="O154" s="107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2.75" customHeight="1">
      <c r="A155" s="107"/>
      <c r="B155" s="107"/>
      <c r="C155" s="46"/>
      <c r="D155" s="106"/>
      <c r="E155" s="106"/>
      <c r="F155" s="106"/>
      <c r="G155" s="58"/>
      <c r="H155" s="58"/>
      <c r="I155" s="107"/>
      <c r="J155" s="107"/>
      <c r="K155" s="107"/>
      <c r="L155" s="107"/>
      <c r="M155" s="107"/>
      <c r="N155" s="108"/>
      <c r="O155" s="107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2.75" customHeight="1">
      <c r="A156" s="107"/>
      <c r="B156" s="107"/>
      <c r="C156" s="46"/>
      <c r="D156" s="106"/>
      <c r="E156" s="106"/>
      <c r="F156" s="106"/>
      <c r="G156" s="58"/>
      <c r="H156" s="58"/>
      <c r="I156" s="107"/>
      <c r="J156" s="107"/>
      <c r="K156" s="107"/>
      <c r="L156" s="107"/>
      <c r="M156" s="107"/>
      <c r="N156" s="108"/>
      <c r="O156" s="107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2.75" customHeight="1">
      <c r="A157" s="107"/>
      <c r="B157" s="107"/>
      <c r="C157" s="46"/>
      <c r="D157" s="106"/>
      <c r="E157" s="106"/>
      <c r="F157" s="106"/>
      <c r="G157" s="58"/>
      <c r="H157" s="58"/>
      <c r="I157" s="107"/>
      <c r="J157" s="107"/>
      <c r="K157" s="107"/>
      <c r="L157" s="107"/>
      <c r="M157" s="107"/>
      <c r="N157" s="108"/>
      <c r="O157" s="107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2.75" customHeight="1">
      <c r="A158" s="107"/>
      <c r="B158" s="107"/>
      <c r="C158" s="46"/>
      <c r="D158" s="106"/>
      <c r="E158" s="106"/>
      <c r="F158" s="106"/>
      <c r="G158" s="58"/>
      <c r="H158" s="58"/>
      <c r="I158" s="107"/>
      <c r="J158" s="107"/>
      <c r="K158" s="107"/>
      <c r="L158" s="107"/>
      <c r="M158" s="107"/>
      <c r="N158" s="108"/>
      <c r="O158" s="107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2.75" customHeight="1">
      <c r="A159" s="107"/>
      <c r="B159" s="107"/>
      <c r="C159" s="46"/>
      <c r="D159" s="106"/>
      <c r="E159" s="106"/>
      <c r="F159" s="106"/>
      <c r="G159" s="58"/>
      <c r="H159" s="58"/>
      <c r="I159" s="107"/>
      <c r="J159" s="107"/>
      <c r="K159" s="107"/>
      <c r="L159" s="107"/>
      <c r="M159" s="107"/>
      <c r="N159" s="108"/>
      <c r="O159" s="107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2.75" customHeight="1">
      <c r="A160" s="107"/>
      <c r="B160" s="107"/>
      <c r="C160" s="46"/>
      <c r="D160" s="106"/>
      <c r="E160" s="106"/>
      <c r="F160" s="106"/>
      <c r="G160" s="58"/>
      <c r="H160" s="58"/>
      <c r="I160" s="107"/>
      <c r="J160" s="107"/>
      <c r="K160" s="107"/>
      <c r="L160" s="107"/>
      <c r="M160" s="107"/>
      <c r="N160" s="108"/>
      <c r="O160" s="107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2.75" customHeight="1">
      <c r="A161" s="107"/>
      <c r="B161" s="107"/>
      <c r="C161" s="46"/>
      <c r="D161" s="106"/>
      <c r="E161" s="106"/>
      <c r="F161" s="106"/>
      <c r="G161" s="58"/>
      <c r="H161" s="58"/>
      <c r="I161" s="107"/>
      <c r="J161" s="107"/>
      <c r="K161" s="107"/>
      <c r="L161" s="107"/>
      <c r="M161" s="107"/>
      <c r="N161" s="108"/>
      <c r="O161" s="107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2.75" customHeight="1">
      <c r="A162" s="107"/>
      <c r="B162" s="107"/>
      <c r="C162" s="46"/>
      <c r="D162" s="106"/>
      <c r="E162" s="106"/>
      <c r="F162" s="106"/>
      <c r="G162" s="58"/>
      <c r="H162" s="58"/>
      <c r="I162" s="107"/>
      <c r="J162" s="107"/>
      <c r="K162" s="107"/>
      <c r="L162" s="107"/>
      <c r="M162" s="107"/>
      <c r="N162" s="108"/>
      <c r="O162" s="107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2.75" customHeight="1">
      <c r="A163" s="107"/>
      <c r="B163" s="107"/>
      <c r="C163" s="46"/>
      <c r="D163" s="106"/>
      <c r="E163" s="106"/>
      <c r="F163" s="106"/>
      <c r="G163" s="58"/>
      <c r="H163" s="58"/>
      <c r="I163" s="107"/>
      <c r="J163" s="107"/>
      <c r="K163" s="107"/>
      <c r="L163" s="107"/>
      <c r="M163" s="107"/>
      <c r="N163" s="108"/>
      <c r="O163" s="107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2.75" customHeight="1">
      <c r="A164" s="107"/>
      <c r="B164" s="107"/>
      <c r="C164" s="46"/>
      <c r="D164" s="106"/>
      <c r="E164" s="106"/>
      <c r="F164" s="106"/>
      <c r="G164" s="58"/>
      <c r="H164" s="58"/>
      <c r="I164" s="107"/>
      <c r="J164" s="107"/>
      <c r="K164" s="107"/>
      <c r="L164" s="107"/>
      <c r="M164" s="107"/>
      <c r="N164" s="108"/>
      <c r="O164" s="107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2.75" customHeight="1">
      <c r="A165" s="107"/>
      <c r="B165" s="107"/>
      <c r="C165" s="46"/>
      <c r="D165" s="106"/>
      <c r="E165" s="106"/>
      <c r="F165" s="106"/>
      <c r="G165" s="58"/>
      <c r="H165" s="58"/>
      <c r="I165" s="107"/>
      <c r="J165" s="107"/>
      <c r="K165" s="107"/>
      <c r="L165" s="107"/>
      <c r="M165" s="107"/>
      <c r="N165" s="108"/>
      <c r="O165" s="107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2.75" customHeight="1">
      <c r="A166" s="107"/>
      <c r="B166" s="107"/>
      <c r="C166" s="46"/>
      <c r="D166" s="106"/>
      <c r="E166" s="106"/>
      <c r="F166" s="106"/>
      <c r="G166" s="58"/>
      <c r="H166" s="58"/>
      <c r="I166" s="107"/>
      <c r="J166" s="107"/>
      <c r="K166" s="107"/>
      <c r="L166" s="107"/>
      <c r="M166" s="107"/>
      <c r="N166" s="108"/>
      <c r="O166" s="107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>
      <c r="A167" s="107"/>
      <c r="B167" s="107"/>
      <c r="C167" s="46"/>
      <c r="D167" s="106"/>
      <c r="E167" s="106"/>
      <c r="F167" s="106"/>
      <c r="G167" s="58"/>
      <c r="H167" s="58"/>
      <c r="I167" s="107"/>
      <c r="J167" s="107"/>
      <c r="K167" s="107"/>
      <c r="L167" s="107"/>
      <c r="M167" s="107"/>
      <c r="N167" s="108"/>
      <c r="O167" s="107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2.75" customHeight="1">
      <c r="A168" s="107"/>
      <c r="B168" s="107"/>
      <c r="C168" s="46"/>
      <c r="D168" s="106"/>
      <c r="E168" s="106"/>
      <c r="F168" s="106"/>
      <c r="G168" s="58"/>
      <c r="H168" s="58"/>
      <c r="I168" s="107"/>
      <c r="J168" s="107"/>
      <c r="K168" s="107"/>
      <c r="L168" s="107"/>
      <c r="M168" s="107"/>
      <c r="N168" s="108"/>
      <c r="O168" s="107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2.75" customHeight="1">
      <c r="A169" s="107"/>
      <c r="B169" s="107"/>
      <c r="C169" s="46"/>
      <c r="D169" s="106"/>
      <c r="E169" s="106"/>
      <c r="F169" s="106"/>
      <c r="G169" s="58"/>
      <c r="H169" s="58"/>
      <c r="I169" s="107"/>
      <c r="J169" s="107"/>
      <c r="K169" s="107"/>
      <c r="L169" s="107"/>
      <c r="M169" s="107"/>
      <c r="N169" s="108"/>
      <c r="O169" s="107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2.75" customHeight="1">
      <c r="A170" s="107"/>
      <c r="B170" s="107"/>
      <c r="C170" s="46"/>
      <c r="D170" s="106"/>
      <c r="E170" s="106"/>
      <c r="F170" s="106"/>
      <c r="G170" s="58"/>
      <c r="H170" s="58"/>
      <c r="I170" s="107"/>
      <c r="J170" s="107"/>
      <c r="K170" s="107"/>
      <c r="L170" s="107"/>
      <c r="M170" s="107"/>
      <c r="N170" s="108"/>
      <c r="O170" s="107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2.75" customHeight="1">
      <c r="A171" s="107"/>
      <c r="B171" s="107"/>
      <c r="C171" s="46"/>
      <c r="D171" s="106"/>
      <c r="E171" s="106"/>
      <c r="F171" s="106"/>
      <c r="G171" s="58"/>
      <c r="H171" s="58"/>
      <c r="I171" s="107"/>
      <c r="J171" s="107"/>
      <c r="K171" s="107"/>
      <c r="L171" s="107"/>
      <c r="M171" s="107"/>
      <c r="N171" s="108"/>
      <c r="O171" s="107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2.75" customHeight="1">
      <c r="A172" s="107"/>
      <c r="B172" s="107"/>
      <c r="C172" s="46"/>
      <c r="D172" s="106"/>
      <c r="E172" s="106"/>
      <c r="F172" s="106"/>
      <c r="G172" s="58"/>
      <c r="H172" s="58"/>
      <c r="I172" s="107"/>
      <c r="J172" s="107"/>
      <c r="K172" s="107"/>
      <c r="L172" s="107"/>
      <c r="M172" s="107"/>
      <c r="N172" s="108"/>
      <c r="O172" s="107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2.75" customHeight="1">
      <c r="A173" s="107"/>
      <c r="B173" s="107"/>
      <c r="C173" s="46"/>
      <c r="D173" s="106"/>
      <c r="E173" s="106"/>
      <c r="F173" s="106"/>
      <c r="G173" s="58"/>
      <c r="H173" s="58"/>
      <c r="I173" s="107"/>
      <c r="J173" s="107"/>
      <c r="K173" s="107"/>
      <c r="L173" s="107"/>
      <c r="M173" s="107"/>
      <c r="N173" s="108"/>
      <c r="O173" s="107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2.75" customHeight="1">
      <c r="A174" s="107"/>
      <c r="B174" s="107"/>
      <c r="C174" s="46"/>
      <c r="D174" s="106"/>
      <c r="E174" s="106"/>
      <c r="F174" s="106"/>
      <c r="G174" s="58"/>
      <c r="H174" s="58"/>
      <c r="I174" s="107"/>
      <c r="J174" s="107"/>
      <c r="K174" s="107"/>
      <c r="L174" s="107"/>
      <c r="M174" s="107"/>
      <c r="N174" s="108"/>
      <c r="O174" s="107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2.75" customHeight="1">
      <c r="A175" s="107"/>
      <c r="B175" s="107"/>
      <c r="C175" s="46"/>
      <c r="D175" s="106"/>
      <c r="E175" s="106"/>
      <c r="F175" s="106"/>
      <c r="G175" s="58"/>
      <c r="H175" s="58"/>
      <c r="I175" s="107"/>
      <c r="J175" s="107"/>
      <c r="K175" s="107"/>
      <c r="L175" s="107"/>
      <c r="M175" s="107"/>
      <c r="N175" s="108"/>
      <c r="O175" s="107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2.75" customHeight="1">
      <c r="A176" s="107"/>
      <c r="B176" s="107"/>
      <c r="C176" s="46"/>
      <c r="D176" s="106"/>
      <c r="E176" s="106"/>
      <c r="F176" s="106"/>
      <c r="G176" s="58"/>
      <c r="H176" s="58"/>
      <c r="I176" s="107"/>
      <c r="J176" s="107"/>
      <c r="K176" s="107"/>
      <c r="L176" s="107"/>
      <c r="M176" s="107"/>
      <c r="N176" s="108"/>
      <c r="O176" s="107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2.75" customHeight="1">
      <c r="A177" s="107"/>
      <c r="B177" s="107"/>
      <c r="C177" s="46"/>
      <c r="D177" s="106"/>
      <c r="E177" s="106"/>
      <c r="F177" s="106"/>
      <c r="G177" s="58"/>
      <c r="H177" s="58"/>
      <c r="I177" s="107"/>
      <c r="J177" s="107"/>
      <c r="K177" s="107"/>
      <c r="L177" s="107"/>
      <c r="M177" s="107"/>
      <c r="N177" s="108"/>
      <c r="O177" s="107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2.75" customHeight="1">
      <c r="A178" s="107"/>
      <c r="B178" s="107"/>
      <c r="C178" s="46"/>
      <c r="D178" s="106"/>
      <c r="E178" s="106"/>
      <c r="F178" s="106"/>
      <c r="G178" s="58"/>
      <c r="H178" s="58"/>
      <c r="I178" s="107"/>
      <c r="J178" s="107"/>
      <c r="K178" s="107"/>
      <c r="L178" s="107"/>
      <c r="M178" s="107"/>
      <c r="N178" s="108"/>
      <c r="O178" s="107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2.75" customHeight="1">
      <c r="A179" s="107"/>
      <c r="B179" s="107"/>
      <c r="C179" s="46"/>
      <c r="D179" s="106"/>
      <c r="E179" s="106"/>
      <c r="F179" s="106"/>
      <c r="G179" s="58"/>
      <c r="H179" s="58"/>
      <c r="I179" s="107"/>
      <c r="J179" s="107"/>
      <c r="K179" s="107"/>
      <c r="L179" s="107"/>
      <c r="M179" s="107"/>
      <c r="N179" s="108"/>
      <c r="O179" s="107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2.75" customHeight="1">
      <c r="A180" s="107"/>
      <c r="B180" s="107"/>
      <c r="C180" s="46"/>
      <c r="D180" s="106"/>
      <c r="E180" s="106"/>
      <c r="F180" s="106"/>
      <c r="G180" s="58"/>
      <c r="H180" s="58"/>
      <c r="I180" s="107"/>
      <c r="J180" s="107"/>
      <c r="K180" s="107"/>
      <c r="L180" s="107"/>
      <c r="M180" s="107"/>
      <c r="N180" s="108"/>
      <c r="O180" s="107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2.75" customHeight="1">
      <c r="A181" s="107"/>
      <c r="B181" s="107"/>
      <c r="C181" s="46"/>
      <c r="D181" s="106"/>
      <c r="E181" s="106"/>
      <c r="F181" s="106"/>
      <c r="G181" s="58"/>
      <c r="H181" s="58"/>
      <c r="I181" s="107"/>
      <c r="J181" s="107"/>
      <c r="K181" s="107"/>
      <c r="L181" s="107"/>
      <c r="M181" s="107"/>
      <c r="N181" s="108"/>
      <c r="O181" s="107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2.75" customHeight="1">
      <c r="A182" s="107"/>
      <c r="B182" s="107"/>
      <c r="C182" s="46"/>
      <c r="D182" s="106"/>
      <c r="E182" s="106"/>
      <c r="F182" s="106"/>
      <c r="G182" s="58"/>
      <c r="H182" s="58"/>
      <c r="I182" s="107"/>
      <c r="J182" s="107"/>
      <c r="K182" s="107"/>
      <c r="L182" s="107"/>
      <c r="M182" s="107"/>
      <c r="N182" s="108"/>
      <c r="O182" s="107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2.75" customHeight="1">
      <c r="A183" s="107"/>
      <c r="B183" s="107"/>
      <c r="C183" s="46"/>
      <c r="D183" s="106"/>
      <c r="E183" s="106"/>
      <c r="F183" s="106"/>
      <c r="G183" s="58"/>
      <c r="H183" s="58"/>
      <c r="I183" s="107"/>
      <c r="J183" s="107"/>
      <c r="K183" s="107"/>
      <c r="L183" s="107"/>
      <c r="M183" s="107"/>
      <c r="N183" s="108"/>
      <c r="O183" s="107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2.75" customHeight="1">
      <c r="A184" s="107"/>
      <c r="B184" s="107"/>
      <c r="C184" s="46"/>
      <c r="D184" s="106"/>
      <c r="E184" s="106"/>
      <c r="F184" s="106"/>
      <c r="G184" s="58"/>
      <c r="H184" s="58"/>
      <c r="I184" s="107"/>
      <c r="J184" s="107"/>
      <c r="K184" s="107"/>
      <c r="L184" s="107"/>
      <c r="M184" s="107"/>
      <c r="N184" s="108"/>
      <c r="O184" s="107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2.75" customHeight="1">
      <c r="A185" s="107"/>
      <c r="B185" s="107"/>
      <c r="C185" s="46"/>
      <c r="D185" s="106"/>
      <c r="E185" s="106"/>
      <c r="F185" s="106"/>
      <c r="G185" s="58"/>
      <c r="H185" s="58"/>
      <c r="I185" s="107"/>
      <c r="J185" s="107"/>
      <c r="K185" s="107"/>
      <c r="L185" s="107"/>
      <c r="M185" s="107"/>
      <c r="N185" s="108"/>
      <c r="O185" s="107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2.75" customHeight="1">
      <c r="A186" s="107"/>
      <c r="B186" s="107"/>
      <c r="C186" s="46"/>
      <c r="D186" s="106"/>
      <c r="E186" s="106"/>
      <c r="F186" s="106"/>
      <c r="G186" s="58"/>
      <c r="H186" s="58"/>
      <c r="I186" s="107"/>
      <c r="J186" s="107"/>
      <c r="K186" s="107"/>
      <c r="L186" s="107"/>
      <c r="M186" s="107"/>
      <c r="N186" s="108"/>
      <c r="O186" s="107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2.75" customHeight="1">
      <c r="A187" s="107"/>
      <c r="B187" s="107"/>
      <c r="C187" s="46"/>
      <c r="D187" s="106"/>
      <c r="E187" s="106"/>
      <c r="F187" s="106"/>
      <c r="G187" s="58"/>
      <c r="H187" s="58"/>
      <c r="I187" s="107"/>
      <c r="J187" s="107"/>
      <c r="K187" s="107"/>
      <c r="L187" s="107"/>
      <c r="M187" s="107"/>
      <c r="N187" s="108"/>
      <c r="O187" s="107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2.75" customHeight="1">
      <c r="A188" s="107"/>
      <c r="B188" s="107"/>
      <c r="C188" s="46"/>
      <c r="D188" s="106"/>
      <c r="E188" s="106"/>
      <c r="F188" s="106"/>
      <c r="G188" s="58"/>
      <c r="H188" s="58"/>
      <c r="I188" s="107"/>
      <c r="J188" s="107"/>
      <c r="K188" s="107"/>
      <c r="L188" s="107"/>
      <c r="M188" s="107"/>
      <c r="N188" s="108"/>
      <c r="O188" s="107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2.75" customHeight="1">
      <c r="A189" s="107"/>
      <c r="B189" s="107"/>
      <c r="C189" s="46"/>
      <c r="D189" s="106"/>
      <c r="E189" s="106"/>
      <c r="F189" s="106"/>
      <c r="G189" s="58"/>
      <c r="H189" s="58"/>
      <c r="I189" s="107"/>
      <c r="J189" s="107"/>
      <c r="K189" s="107"/>
      <c r="L189" s="107"/>
      <c r="M189" s="107"/>
      <c r="N189" s="108"/>
      <c r="O189" s="107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2.75" customHeight="1">
      <c r="A190" s="107"/>
      <c r="B190" s="107"/>
      <c r="C190" s="46"/>
      <c r="D190" s="106"/>
      <c r="E190" s="106"/>
      <c r="F190" s="106"/>
      <c r="G190" s="58"/>
      <c r="H190" s="58"/>
      <c r="I190" s="107"/>
      <c r="J190" s="107"/>
      <c r="K190" s="107"/>
      <c r="L190" s="107"/>
      <c r="M190" s="107"/>
      <c r="N190" s="108"/>
      <c r="O190" s="107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2.75" customHeight="1">
      <c r="A191" s="107"/>
      <c r="B191" s="107"/>
      <c r="C191" s="46"/>
      <c r="D191" s="106"/>
      <c r="E191" s="106"/>
      <c r="F191" s="106"/>
      <c r="G191" s="58"/>
      <c r="H191" s="58"/>
      <c r="I191" s="107"/>
      <c r="J191" s="107"/>
      <c r="K191" s="107"/>
      <c r="L191" s="107"/>
      <c r="M191" s="107"/>
      <c r="N191" s="108"/>
      <c r="O191" s="107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2.75" customHeight="1">
      <c r="A192" s="107"/>
      <c r="B192" s="107"/>
      <c r="C192" s="46"/>
      <c r="D192" s="106"/>
      <c r="E192" s="106"/>
      <c r="F192" s="106"/>
      <c r="G192" s="58"/>
      <c r="H192" s="58"/>
      <c r="I192" s="107"/>
      <c r="J192" s="107"/>
      <c r="K192" s="107"/>
      <c r="L192" s="107"/>
      <c r="M192" s="107"/>
      <c r="N192" s="108"/>
      <c r="O192" s="107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2.75" customHeight="1">
      <c r="A193" s="107"/>
      <c r="B193" s="107"/>
      <c r="C193" s="46"/>
      <c r="D193" s="106"/>
      <c r="E193" s="106"/>
      <c r="F193" s="106"/>
      <c r="G193" s="58"/>
      <c r="H193" s="58"/>
      <c r="I193" s="107"/>
      <c r="J193" s="107"/>
      <c r="K193" s="107"/>
      <c r="L193" s="107"/>
      <c r="M193" s="107"/>
      <c r="N193" s="108"/>
      <c r="O193" s="107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2.75" customHeight="1">
      <c r="A194" s="107"/>
      <c r="B194" s="107"/>
      <c r="C194" s="46"/>
      <c r="D194" s="106"/>
      <c r="E194" s="106"/>
      <c r="F194" s="106"/>
      <c r="G194" s="58"/>
      <c r="H194" s="58"/>
      <c r="I194" s="107"/>
      <c r="J194" s="107"/>
      <c r="K194" s="107"/>
      <c r="L194" s="107"/>
      <c r="M194" s="107"/>
      <c r="N194" s="108"/>
      <c r="O194" s="107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2.75" customHeight="1">
      <c r="A195" s="107"/>
      <c r="B195" s="107"/>
      <c r="C195" s="46"/>
      <c r="D195" s="106"/>
      <c r="E195" s="106"/>
      <c r="F195" s="106"/>
      <c r="G195" s="58"/>
      <c r="H195" s="58"/>
      <c r="I195" s="107"/>
      <c r="J195" s="107"/>
      <c r="K195" s="107"/>
      <c r="L195" s="107"/>
      <c r="M195" s="107"/>
      <c r="N195" s="108"/>
      <c r="O195" s="107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2.75" customHeight="1">
      <c r="A196" s="107"/>
      <c r="B196" s="107"/>
      <c r="C196" s="46"/>
      <c r="D196" s="106"/>
      <c r="E196" s="106"/>
      <c r="F196" s="106"/>
      <c r="G196" s="58"/>
      <c r="H196" s="58"/>
      <c r="I196" s="107"/>
      <c r="J196" s="107"/>
      <c r="K196" s="107"/>
      <c r="L196" s="107"/>
      <c r="M196" s="107"/>
      <c r="N196" s="108"/>
      <c r="O196" s="107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2.75" customHeight="1">
      <c r="A197" s="107"/>
      <c r="B197" s="107"/>
      <c r="C197" s="46"/>
      <c r="D197" s="106"/>
      <c r="E197" s="106"/>
      <c r="F197" s="106"/>
      <c r="G197" s="58"/>
      <c r="H197" s="58"/>
      <c r="I197" s="107"/>
      <c r="J197" s="107"/>
      <c r="K197" s="107"/>
      <c r="L197" s="107"/>
      <c r="M197" s="107"/>
      <c r="N197" s="108"/>
      <c r="O197" s="107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2.75" customHeight="1">
      <c r="A198" s="107"/>
      <c r="B198" s="107"/>
      <c r="C198" s="46"/>
      <c r="D198" s="106"/>
      <c r="E198" s="106"/>
      <c r="F198" s="106"/>
      <c r="G198" s="58"/>
      <c r="H198" s="58"/>
      <c r="I198" s="107"/>
      <c r="J198" s="107"/>
      <c r="K198" s="107"/>
      <c r="L198" s="107"/>
      <c r="M198" s="107"/>
      <c r="N198" s="108"/>
      <c r="O198" s="107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2.75" customHeight="1">
      <c r="A199" s="107"/>
      <c r="B199" s="107"/>
      <c r="C199" s="46"/>
      <c r="D199" s="106"/>
      <c r="E199" s="106"/>
      <c r="F199" s="106"/>
      <c r="G199" s="58"/>
      <c r="H199" s="58"/>
      <c r="I199" s="107"/>
      <c r="J199" s="107"/>
      <c r="K199" s="107"/>
      <c r="L199" s="107"/>
      <c r="M199" s="107"/>
      <c r="N199" s="108"/>
      <c r="O199" s="107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2.75" customHeight="1">
      <c r="A200" s="107"/>
      <c r="B200" s="107"/>
      <c r="C200" s="46"/>
      <c r="D200" s="106"/>
      <c r="E200" s="106"/>
      <c r="F200" s="106"/>
      <c r="G200" s="58"/>
      <c r="H200" s="58"/>
      <c r="I200" s="107"/>
      <c r="J200" s="107"/>
      <c r="K200" s="107"/>
      <c r="L200" s="107"/>
      <c r="M200" s="107"/>
      <c r="N200" s="108"/>
      <c r="O200" s="107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2.75" customHeight="1">
      <c r="A201" s="107"/>
      <c r="B201" s="107"/>
      <c r="C201" s="46"/>
      <c r="D201" s="106"/>
      <c r="E201" s="106"/>
      <c r="F201" s="106"/>
      <c r="G201" s="58"/>
      <c r="H201" s="58"/>
      <c r="I201" s="107"/>
      <c r="J201" s="107"/>
      <c r="K201" s="107"/>
      <c r="L201" s="107"/>
      <c r="M201" s="107"/>
      <c r="N201" s="108"/>
      <c r="O201" s="107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2.75" customHeight="1">
      <c r="A202" s="107"/>
      <c r="B202" s="107"/>
      <c r="C202" s="46"/>
      <c r="D202" s="106"/>
      <c r="E202" s="106"/>
      <c r="F202" s="106"/>
      <c r="G202" s="58"/>
      <c r="H202" s="58"/>
      <c r="I202" s="107"/>
      <c r="J202" s="107"/>
      <c r="K202" s="107"/>
      <c r="L202" s="107"/>
      <c r="M202" s="107"/>
      <c r="N202" s="108"/>
      <c r="O202" s="107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2.75" customHeight="1">
      <c r="A203" s="107"/>
      <c r="B203" s="107"/>
      <c r="C203" s="46"/>
      <c r="D203" s="106"/>
      <c r="E203" s="106"/>
      <c r="F203" s="106"/>
      <c r="G203" s="58"/>
      <c r="H203" s="58"/>
      <c r="I203" s="107"/>
      <c r="J203" s="107"/>
      <c r="K203" s="107"/>
      <c r="L203" s="107"/>
      <c r="M203" s="107"/>
      <c r="N203" s="108"/>
      <c r="O203" s="107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2.75" customHeight="1">
      <c r="A204" s="107"/>
      <c r="B204" s="107"/>
      <c r="C204" s="46"/>
      <c r="D204" s="106"/>
      <c r="E204" s="106"/>
      <c r="F204" s="106"/>
      <c r="G204" s="58"/>
      <c r="H204" s="58"/>
      <c r="I204" s="107"/>
      <c r="J204" s="107"/>
      <c r="K204" s="107"/>
      <c r="L204" s="107"/>
      <c r="M204" s="107"/>
      <c r="N204" s="108"/>
      <c r="O204" s="107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2.75" customHeight="1">
      <c r="A205" s="107"/>
      <c r="B205" s="107"/>
      <c r="C205" s="46"/>
      <c r="D205" s="106"/>
      <c r="E205" s="106"/>
      <c r="F205" s="106"/>
      <c r="G205" s="58"/>
      <c r="H205" s="58"/>
      <c r="I205" s="107"/>
      <c r="J205" s="107"/>
      <c r="K205" s="107"/>
      <c r="L205" s="107"/>
      <c r="M205" s="107"/>
      <c r="N205" s="108"/>
      <c r="O205" s="107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2.75" customHeight="1">
      <c r="A206" s="107"/>
      <c r="B206" s="107"/>
      <c r="C206" s="46"/>
      <c r="D206" s="106"/>
      <c r="E206" s="106"/>
      <c r="F206" s="106"/>
      <c r="G206" s="58"/>
      <c r="H206" s="58"/>
      <c r="I206" s="107"/>
      <c r="J206" s="107"/>
      <c r="K206" s="107"/>
      <c r="L206" s="107"/>
      <c r="M206" s="107"/>
      <c r="N206" s="108"/>
      <c r="O206" s="107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2.75" customHeight="1">
      <c r="A207" s="107"/>
      <c r="B207" s="107"/>
      <c r="C207" s="46"/>
      <c r="D207" s="106"/>
      <c r="E207" s="106"/>
      <c r="F207" s="106"/>
      <c r="G207" s="58"/>
      <c r="H207" s="58"/>
      <c r="I207" s="107"/>
      <c r="J207" s="107"/>
      <c r="K207" s="107"/>
      <c r="L207" s="107"/>
      <c r="M207" s="107"/>
      <c r="N207" s="108"/>
      <c r="O207" s="107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2.75" customHeight="1">
      <c r="A208" s="107"/>
      <c r="B208" s="107"/>
      <c r="C208" s="46"/>
      <c r="D208" s="106"/>
      <c r="E208" s="106"/>
      <c r="F208" s="106"/>
      <c r="G208" s="58"/>
      <c r="H208" s="58"/>
      <c r="I208" s="107"/>
      <c r="J208" s="107"/>
      <c r="K208" s="107"/>
      <c r="L208" s="107"/>
      <c r="M208" s="107"/>
      <c r="N208" s="108"/>
      <c r="O208" s="107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2.75" customHeight="1">
      <c r="A209" s="107"/>
      <c r="B209" s="107"/>
      <c r="C209" s="46"/>
      <c r="D209" s="106"/>
      <c r="E209" s="106"/>
      <c r="F209" s="106"/>
      <c r="G209" s="58"/>
      <c r="H209" s="58"/>
      <c r="I209" s="107"/>
      <c r="J209" s="107"/>
      <c r="K209" s="107"/>
      <c r="L209" s="107"/>
      <c r="M209" s="107"/>
      <c r="N209" s="108"/>
      <c r="O209" s="107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2.75" customHeight="1">
      <c r="A210" s="107"/>
      <c r="B210" s="107"/>
      <c r="C210" s="46"/>
      <c r="D210" s="106"/>
      <c r="E210" s="106"/>
      <c r="F210" s="106"/>
      <c r="G210" s="58"/>
      <c r="H210" s="58"/>
      <c r="I210" s="107"/>
      <c r="J210" s="107"/>
      <c r="K210" s="107"/>
      <c r="L210" s="107"/>
      <c r="M210" s="107"/>
      <c r="N210" s="108"/>
      <c r="O210" s="107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2.75" customHeight="1">
      <c r="A211" s="107"/>
      <c r="B211" s="107"/>
      <c r="C211" s="46"/>
      <c r="D211" s="106"/>
      <c r="E211" s="106"/>
      <c r="F211" s="106"/>
      <c r="G211" s="58"/>
      <c r="H211" s="58"/>
      <c r="I211" s="107"/>
      <c r="J211" s="107"/>
      <c r="K211" s="107"/>
      <c r="L211" s="107"/>
      <c r="M211" s="107"/>
      <c r="N211" s="108"/>
      <c r="O211" s="107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2.75" customHeight="1">
      <c r="A212" s="107"/>
      <c r="B212" s="107"/>
      <c r="C212" s="46"/>
      <c r="D212" s="106"/>
      <c r="E212" s="106"/>
      <c r="F212" s="106"/>
      <c r="G212" s="58"/>
      <c r="H212" s="58"/>
      <c r="I212" s="107"/>
      <c r="J212" s="107"/>
      <c r="K212" s="107"/>
      <c r="L212" s="107"/>
      <c r="M212" s="107"/>
      <c r="N212" s="108"/>
      <c r="O212" s="107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2.75" customHeight="1">
      <c r="A213" s="107"/>
      <c r="B213" s="107"/>
      <c r="C213" s="46"/>
      <c r="D213" s="106"/>
      <c r="E213" s="106"/>
      <c r="F213" s="106"/>
      <c r="G213" s="58"/>
      <c r="H213" s="58"/>
      <c r="I213" s="107"/>
      <c r="J213" s="107"/>
      <c r="K213" s="107"/>
      <c r="L213" s="107"/>
      <c r="M213" s="107"/>
      <c r="N213" s="108"/>
      <c r="O213" s="107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2.75" customHeight="1">
      <c r="A214" s="107"/>
      <c r="B214" s="107"/>
      <c r="C214" s="46"/>
      <c r="D214" s="106"/>
      <c r="E214" s="106"/>
      <c r="F214" s="106"/>
      <c r="G214" s="58"/>
      <c r="H214" s="58"/>
      <c r="I214" s="107"/>
      <c r="J214" s="107"/>
      <c r="K214" s="107"/>
      <c r="L214" s="107"/>
      <c r="M214" s="107"/>
      <c r="N214" s="108"/>
      <c r="O214" s="107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2.75" customHeight="1">
      <c r="A215" s="107"/>
      <c r="B215" s="107"/>
      <c r="C215" s="46"/>
      <c r="D215" s="106"/>
      <c r="E215" s="106"/>
      <c r="F215" s="106"/>
      <c r="G215" s="58"/>
      <c r="H215" s="58"/>
      <c r="I215" s="107"/>
      <c r="J215" s="107"/>
      <c r="K215" s="107"/>
      <c r="L215" s="107"/>
      <c r="M215" s="107"/>
      <c r="N215" s="108"/>
      <c r="O215" s="107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2.75" customHeight="1">
      <c r="A216" s="107"/>
      <c r="B216" s="107"/>
      <c r="C216" s="46"/>
      <c r="D216" s="106"/>
      <c r="E216" s="106"/>
      <c r="F216" s="106"/>
      <c r="G216" s="58"/>
      <c r="H216" s="58"/>
      <c r="I216" s="107"/>
      <c r="J216" s="107"/>
      <c r="K216" s="107"/>
      <c r="L216" s="107"/>
      <c r="M216" s="107"/>
      <c r="N216" s="108"/>
      <c r="O216" s="107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2.75" customHeight="1">
      <c r="A217" s="107"/>
      <c r="B217" s="107"/>
      <c r="C217" s="46"/>
      <c r="D217" s="106"/>
      <c r="E217" s="106"/>
      <c r="F217" s="106"/>
      <c r="G217" s="58"/>
      <c r="H217" s="58"/>
      <c r="I217" s="107"/>
      <c r="J217" s="107"/>
      <c r="K217" s="107"/>
      <c r="L217" s="107"/>
      <c r="M217" s="107"/>
      <c r="N217" s="108"/>
      <c r="O217" s="107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2.75" customHeight="1">
      <c r="A218" s="107"/>
      <c r="B218" s="107"/>
      <c r="C218" s="46"/>
      <c r="D218" s="106"/>
      <c r="E218" s="106"/>
      <c r="F218" s="106"/>
      <c r="G218" s="58"/>
      <c r="H218" s="58"/>
      <c r="I218" s="107"/>
      <c r="J218" s="107"/>
      <c r="K218" s="107"/>
      <c r="L218" s="107"/>
      <c r="M218" s="107"/>
      <c r="N218" s="108"/>
      <c r="O218" s="107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2.75" customHeight="1">
      <c r="A219" s="107"/>
      <c r="B219" s="107"/>
      <c r="C219" s="46"/>
      <c r="D219" s="106"/>
      <c r="E219" s="106"/>
      <c r="F219" s="106"/>
      <c r="G219" s="58"/>
      <c r="H219" s="58"/>
      <c r="I219" s="107"/>
      <c r="J219" s="107"/>
      <c r="K219" s="107"/>
      <c r="L219" s="107"/>
      <c r="M219" s="107"/>
      <c r="N219" s="108"/>
      <c r="O219" s="107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2.75" customHeight="1">
      <c r="A220" s="107"/>
      <c r="B220" s="107"/>
      <c r="C220" s="46"/>
      <c r="D220" s="106"/>
      <c r="E220" s="106"/>
      <c r="F220" s="106"/>
      <c r="G220" s="58"/>
      <c r="H220" s="58"/>
      <c r="I220" s="107"/>
      <c r="J220" s="107"/>
      <c r="K220" s="107"/>
      <c r="L220" s="107"/>
      <c r="M220" s="107"/>
      <c r="N220" s="108"/>
      <c r="O220" s="107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2.75" customHeight="1">
      <c r="A221" s="107"/>
      <c r="B221" s="107"/>
      <c r="C221" s="46"/>
      <c r="D221" s="106"/>
      <c r="E221" s="106"/>
      <c r="F221" s="106"/>
      <c r="G221" s="58"/>
      <c r="H221" s="58"/>
      <c r="I221" s="107"/>
      <c r="J221" s="107"/>
      <c r="K221" s="107"/>
      <c r="L221" s="107"/>
      <c r="M221" s="107"/>
      <c r="N221" s="108"/>
      <c r="O221" s="107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2.75" customHeight="1">
      <c r="A222" s="107"/>
      <c r="B222" s="107"/>
      <c r="C222" s="46"/>
      <c r="D222" s="106"/>
      <c r="E222" s="106"/>
      <c r="F222" s="106"/>
      <c r="G222" s="58"/>
      <c r="H222" s="58"/>
      <c r="I222" s="107"/>
      <c r="J222" s="107"/>
      <c r="K222" s="107"/>
      <c r="L222" s="107"/>
      <c r="M222" s="107"/>
      <c r="N222" s="108"/>
      <c r="O222" s="107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2.75" customHeight="1">
      <c r="A223" s="107"/>
      <c r="B223" s="107"/>
      <c r="C223" s="46"/>
      <c r="D223" s="106"/>
      <c r="E223" s="106"/>
      <c r="F223" s="106"/>
      <c r="G223" s="58"/>
      <c r="H223" s="58"/>
      <c r="I223" s="107"/>
      <c r="J223" s="107"/>
      <c r="K223" s="107"/>
      <c r="L223" s="107"/>
      <c r="M223" s="107"/>
      <c r="N223" s="108"/>
      <c r="O223" s="107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2.75" customHeight="1">
      <c r="A224" s="107"/>
      <c r="B224" s="107"/>
      <c r="C224" s="46"/>
      <c r="D224" s="106"/>
      <c r="E224" s="106"/>
      <c r="F224" s="106"/>
      <c r="G224" s="58"/>
      <c r="H224" s="58"/>
      <c r="I224" s="107"/>
      <c r="J224" s="107"/>
      <c r="K224" s="107"/>
      <c r="L224" s="107"/>
      <c r="M224" s="107"/>
      <c r="N224" s="108"/>
      <c r="O224" s="107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2.75" customHeight="1">
      <c r="A225" s="107"/>
      <c r="B225" s="107"/>
      <c r="C225" s="46"/>
      <c r="D225" s="106"/>
      <c r="E225" s="106"/>
      <c r="F225" s="106"/>
      <c r="G225" s="58"/>
      <c r="H225" s="58"/>
      <c r="I225" s="107"/>
      <c r="J225" s="107"/>
      <c r="K225" s="107"/>
      <c r="L225" s="107"/>
      <c r="M225" s="107"/>
      <c r="N225" s="108"/>
      <c r="O225" s="107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2.75" customHeight="1">
      <c r="A226" s="107"/>
      <c r="B226" s="107"/>
      <c r="C226" s="46"/>
      <c r="D226" s="106"/>
      <c r="E226" s="106"/>
      <c r="F226" s="106"/>
      <c r="G226" s="58"/>
      <c r="H226" s="58"/>
      <c r="I226" s="107"/>
      <c r="J226" s="107"/>
      <c r="K226" s="107"/>
      <c r="L226" s="107"/>
      <c r="M226" s="107"/>
      <c r="N226" s="108"/>
      <c r="O226" s="107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2.75" customHeight="1">
      <c r="A227" s="107"/>
      <c r="B227" s="107"/>
      <c r="C227" s="46"/>
      <c r="D227" s="106"/>
      <c r="E227" s="106"/>
      <c r="F227" s="106"/>
      <c r="G227" s="58"/>
      <c r="H227" s="58"/>
      <c r="I227" s="107"/>
      <c r="J227" s="107"/>
      <c r="K227" s="107"/>
      <c r="L227" s="107"/>
      <c r="M227" s="107"/>
      <c r="N227" s="108"/>
      <c r="O227" s="107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2.75" customHeight="1">
      <c r="A228" s="107"/>
      <c r="B228" s="107"/>
      <c r="C228" s="46"/>
      <c r="D228" s="106"/>
      <c r="E228" s="106"/>
      <c r="F228" s="106"/>
      <c r="G228" s="58"/>
      <c r="H228" s="58"/>
      <c r="I228" s="107"/>
      <c r="J228" s="107"/>
      <c r="K228" s="107"/>
      <c r="L228" s="107"/>
      <c r="M228" s="107"/>
      <c r="N228" s="108"/>
      <c r="O228" s="107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2.75" customHeight="1">
      <c r="A229" s="107"/>
      <c r="B229" s="107"/>
      <c r="C229" s="46"/>
      <c r="D229" s="106"/>
      <c r="E229" s="106"/>
      <c r="F229" s="106"/>
      <c r="G229" s="58"/>
      <c r="H229" s="58"/>
      <c r="I229" s="107"/>
      <c r="J229" s="107"/>
      <c r="K229" s="107"/>
      <c r="L229" s="107"/>
      <c r="M229" s="107"/>
      <c r="N229" s="108"/>
      <c r="O229" s="107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2.75" customHeight="1">
      <c r="A230" s="107"/>
      <c r="B230" s="107"/>
      <c r="C230" s="46"/>
      <c r="D230" s="106"/>
      <c r="E230" s="106"/>
      <c r="F230" s="106"/>
      <c r="G230" s="58"/>
      <c r="H230" s="58"/>
      <c r="I230" s="107"/>
      <c r="J230" s="107"/>
      <c r="K230" s="107"/>
      <c r="L230" s="107"/>
      <c r="M230" s="107"/>
      <c r="N230" s="108"/>
      <c r="O230" s="107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2.75" customHeight="1">
      <c r="A231" s="107"/>
      <c r="B231" s="107"/>
      <c r="C231" s="46"/>
      <c r="D231" s="106"/>
      <c r="E231" s="106"/>
      <c r="F231" s="106"/>
      <c r="G231" s="58"/>
      <c r="H231" s="58"/>
      <c r="I231" s="107"/>
      <c r="J231" s="107"/>
      <c r="K231" s="107"/>
      <c r="L231" s="107"/>
      <c r="M231" s="107"/>
      <c r="N231" s="108"/>
      <c r="O231" s="107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2.75" customHeight="1">
      <c r="A232" s="107"/>
      <c r="B232" s="107"/>
      <c r="C232" s="46"/>
      <c r="D232" s="106"/>
      <c r="E232" s="106"/>
      <c r="F232" s="106"/>
      <c r="G232" s="58"/>
      <c r="H232" s="58"/>
      <c r="I232" s="107"/>
      <c r="J232" s="107"/>
      <c r="K232" s="107"/>
      <c r="L232" s="107"/>
      <c r="M232" s="107"/>
      <c r="N232" s="108"/>
      <c r="O232" s="107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2.75" customHeight="1">
      <c r="A233" s="107"/>
      <c r="B233" s="107"/>
      <c r="C233" s="46"/>
      <c r="D233" s="106"/>
      <c r="E233" s="106"/>
      <c r="F233" s="106"/>
      <c r="G233" s="58"/>
      <c r="H233" s="58"/>
      <c r="I233" s="107"/>
      <c r="J233" s="107"/>
      <c r="K233" s="107"/>
      <c r="L233" s="107"/>
      <c r="M233" s="107"/>
      <c r="N233" s="108"/>
      <c r="O233" s="107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2.75" customHeight="1">
      <c r="A234" s="107"/>
      <c r="B234" s="107"/>
      <c r="C234" s="46"/>
      <c r="D234" s="106"/>
      <c r="E234" s="106"/>
      <c r="F234" s="106"/>
      <c r="G234" s="58"/>
      <c r="H234" s="58"/>
      <c r="I234" s="107"/>
      <c r="J234" s="107"/>
      <c r="K234" s="107"/>
      <c r="L234" s="107"/>
      <c r="M234" s="107"/>
      <c r="N234" s="108"/>
      <c r="O234" s="107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2.75" customHeight="1">
      <c r="A235" s="107"/>
      <c r="B235" s="107"/>
      <c r="C235" s="46"/>
      <c r="D235" s="106"/>
      <c r="E235" s="106"/>
      <c r="F235" s="106"/>
      <c r="G235" s="58"/>
      <c r="H235" s="58"/>
      <c r="I235" s="107"/>
      <c r="J235" s="107"/>
      <c r="K235" s="107"/>
      <c r="L235" s="107"/>
      <c r="M235" s="107"/>
      <c r="N235" s="108"/>
      <c r="O235" s="107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2.75" customHeight="1">
      <c r="A236" s="107"/>
      <c r="B236" s="107"/>
      <c r="C236" s="46"/>
      <c r="D236" s="106"/>
      <c r="E236" s="106"/>
      <c r="F236" s="106"/>
      <c r="G236" s="58"/>
      <c r="H236" s="58"/>
      <c r="I236" s="107"/>
      <c r="J236" s="107"/>
      <c r="K236" s="107"/>
      <c r="L236" s="107"/>
      <c r="M236" s="107"/>
      <c r="N236" s="108"/>
      <c r="O236" s="107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2.75" customHeight="1">
      <c r="A237" s="107"/>
      <c r="B237" s="107"/>
      <c r="C237" s="46"/>
      <c r="D237" s="106"/>
      <c r="E237" s="106"/>
      <c r="F237" s="106"/>
      <c r="G237" s="58"/>
      <c r="H237" s="58"/>
      <c r="I237" s="107"/>
      <c r="J237" s="107"/>
      <c r="K237" s="107"/>
      <c r="L237" s="107"/>
      <c r="M237" s="107"/>
      <c r="N237" s="108"/>
      <c r="O237" s="107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2.75" customHeight="1">
      <c r="A238" s="107"/>
      <c r="B238" s="107"/>
      <c r="C238" s="46"/>
      <c r="D238" s="106"/>
      <c r="E238" s="106"/>
      <c r="F238" s="106"/>
      <c r="G238" s="58"/>
      <c r="H238" s="58"/>
      <c r="I238" s="107"/>
      <c r="J238" s="107"/>
      <c r="K238" s="107"/>
      <c r="L238" s="107"/>
      <c r="M238" s="107"/>
      <c r="N238" s="108"/>
      <c r="O238" s="107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2.75" customHeight="1">
      <c r="A239" s="107"/>
      <c r="B239" s="107"/>
      <c r="C239" s="46"/>
      <c r="D239" s="106"/>
      <c r="E239" s="106"/>
      <c r="F239" s="106"/>
      <c r="G239" s="58"/>
      <c r="H239" s="58"/>
      <c r="I239" s="107"/>
      <c r="J239" s="107"/>
      <c r="K239" s="107"/>
      <c r="L239" s="107"/>
      <c r="M239" s="107"/>
      <c r="N239" s="108"/>
      <c r="O239" s="107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2.75" customHeight="1">
      <c r="A240" s="107"/>
      <c r="B240" s="107"/>
      <c r="C240" s="46"/>
      <c r="D240" s="106"/>
      <c r="E240" s="106"/>
      <c r="F240" s="106"/>
      <c r="G240" s="58"/>
      <c r="H240" s="58"/>
      <c r="I240" s="107"/>
      <c r="J240" s="107"/>
      <c r="K240" s="107"/>
      <c r="L240" s="107"/>
      <c r="M240" s="107"/>
      <c r="N240" s="108"/>
      <c r="O240" s="107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2.75" customHeight="1">
      <c r="A241" s="107"/>
      <c r="B241" s="107"/>
      <c r="C241" s="46"/>
      <c r="D241" s="106"/>
      <c r="E241" s="106"/>
      <c r="F241" s="106"/>
      <c r="G241" s="58"/>
      <c r="H241" s="58"/>
      <c r="I241" s="107"/>
      <c r="J241" s="107"/>
      <c r="K241" s="107"/>
      <c r="L241" s="107"/>
      <c r="M241" s="107"/>
      <c r="N241" s="108"/>
      <c r="O241" s="107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2.75" customHeight="1">
      <c r="A242" s="107"/>
      <c r="B242" s="107"/>
      <c r="C242" s="46"/>
      <c r="D242" s="106"/>
      <c r="E242" s="106"/>
      <c r="F242" s="106"/>
      <c r="G242" s="58"/>
      <c r="H242" s="58"/>
      <c r="I242" s="107"/>
      <c r="J242" s="107"/>
      <c r="K242" s="107"/>
      <c r="L242" s="107"/>
      <c r="M242" s="107"/>
      <c r="N242" s="108"/>
      <c r="O242" s="107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2.75" customHeight="1">
      <c r="A243" s="107"/>
      <c r="B243" s="107"/>
      <c r="C243" s="46"/>
      <c r="D243" s="106"/>
      <c r="E243" s="106"/>
      <c r="F243" s="106"/>
      <c r="G243" s="58"/>
      <c r="H243" s="58"/>
      <c r="I243" s="107"/>
      <c r="J243" s="107"/>
      <c r="K243" s="107"/>
      <c r="L243" s="107"/>
      <c r="M243" s="107"/>
      <c r="N243" s="108"/>
      <c r="O243" s="107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2.75" customHeight="1">
      <c r="A244" s="107"/>
      <c r="B244" s="107"/>
      <c r="C244" s="46"/>
      <c r="D244" s="106"/>
      <c r="E244" s="106"/>
      <c r="F244" s="106"/>
      <c r="G244" s="58"/>
      <c r="H244" s="58"/>
      <c r="I244" s="107"/>
      <c r="J244" s="107"/>
      <c r="K244" s="107"/>
      <c r="L244" s="107"/>
      <c r="M244" s="107"/>
      <c r="N244" s="108"/>
      <c r="O244" s="107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2.75" customHeight="1">
      <c r="A245" s="107"/>
      <c r="B245" s="107"/>
      <c r="C245" s="46"/>
      <c r="D245" s="106"/>
      <c r="E245" s="106"/>
      <c r="F245" s="106"/>
      <c r="G245" s="58"/>
      <c r="H245" s="58"/>
      <c r="I245" s="107"/>
      <c r="J245" s="107"/>
      <c r="K245" s="107"/>
      <c r="L245" s="107"/>
      <c r="M245" s="107"/>
      <c r="N245" s="108"/>
      <c r="O245" s="107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2.75" customHeight="1">
      <c r="A246" s="107"/>
      <c r="B246" s="107"/>
      <c r="C246" s="46"/>
      <c r="D246" s="106"/>
      <c r="E246" s="106"/>
      <c r="F246" s="106"/>
      <c r="G246" s="58"/>
      <c r="H246" s="58"/>
      <c r="I246" s="107"/>
      <c r="J246" s="107"/>
      <c r="K246" s="107"/>
      <c r="L246" s="107"/>
      <c r="M246" s="107"/>
      <c r="N246" s="108"/>
      <c r="O246" s="107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2.75" customHeight="1">
      <c r="A247" s="107"/>
      <c r="B247" s="107"/>
      <c r="C247" s="46"/>
      <c r="D247" s="106"/>
      <c r="E247" s="106"/>
      <c r="F247" s="106"/>
      <c r="G247" s="58"/>
      <c r="H247" s="58"/>
      <c r="I247" s="107"/>
      <c r="J247" s="107"/>
      <c r="K247" s="107"/>
      <c r="L247" s="107"/>
      <c r="M247" s="107"/>
      <c r="N247" s="108"/>
      <c r="O247" s="107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2.75" customHeight="1">
      <c r="A248" s="107"/>
      <c r="B248" s="107"/>
      <c r="C248" s="46"/>
      <c r="D248" s="106"/>
      <c r="E248" s="106"/>
      <c r="F248" s="106"/>
      <c r="G248" s="58"/>
      <c r="H248" s="58"/>
      <c r="I248" s="107"/>
      <c r="J248" s="107"/>
      <c r="K248" s="107"/>
      <c r="L248" s="107"/>
      <c r="M248" s="107"/>
      <c r="N248" s="108"/>
      <c r="O248" s="107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2.75" customHeight="1">
      <c r="A249" s="107"/>
      <c r="B249" s="107"/>
      <c r="C249" s="46"/>
      <c r="D249" s="106"/>
      <c r="E249" s="106"/>
      <c r="F249" s="106"/>
      <c r="G249" s="58"/>
      <c r="H249" s="58"/>
      <c r="I249" s="107"/>
      <c r="J249" s="107"/>
      <c r="K249" s="107"/>
      <c r="L249" s="107"/>
      <c r="M249" s="107"/>
      <c r="N249" s="108"/>
      <c r="O249" s="107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2.75" customHeight="1">
      <c r="A250" s="107"/>
      <c r="B250" s="107"/>
      <c r="C250" s="46"/>
      <c r="D250" s="106"/>
      <c r="E250" s="106"/>
      <c r="F250" s="106"/>
      <c r="G250" s="58"/>
      <c r="H250" s="58"/>
      <c r="I250" s="107"/>
      <c r="J250" s="107"/>
      <c r="K250" s="107"/>
      <c r="L250" s="107"/>
      <c r="M250" s="107"/>
      <c r="N250" s="108"/>
      <c r="O250" s="107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2.75" customHeight="1">
      <c r="A251" s="107"/>
      <c r="B251" s="107"/>
      <c r="C251" s="46"/>
      <c r="D251" s="106"/>
      <c r="E251" s="106"/>
      <c r="F251" s="106"/>
      <c r="G251" s="58"/>
      <c r="H251" s="58"/>
      <c r="I251" s="107"/>
      <c r="J251" s="107"/>
      <c r="K251" s="107"/>
      <c r="L251" s="107"/>
      <c r="M251" s="107"/>
      <c r="N251" s="108"/>
      <c r="O251" s="107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2.75" customHeight="1">
      <c r="A252" s="107"/>
      <c r="B252" s="107"/>
      <c r="C252" s="46"/>
      <c r="D252" s="106"/>
      <c r="E252" s="106"/>
      <c r="F252" s="106"/>
      <c r="G252" s="58"/>
      <c r="H252" s="58"/>
      <c r="I252" s="107"/>
      <c r="J252" s="107"/>
      <c r="K252" s="107"/>
      <c r="L252" s="107"/>
      <c r="M252" s="107"/>
      <c r="N252" s="108"/>
      <c r="O252" s="107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2.75" customHeight="1">
      <c r="A253" s="107"/>
      <c r="B253" s="107"/>
      <c r="C253" s="46"/>
      <c r="D253" s="106"/>
      <c r="E253" s="106"/>
      <c r="F253" s="106"/>
      <c r="G253" s="58"/>
      <c r="H253" s="58"/>
      <c r="I253" s="107"/>
      <c r="J253" s="107"/>
      <c r="K253" s="107"/>
      <c r="L253" s="107"/>
      <c r="M253" s="107"/>
      <c r="N253" s="108"/>
      <c r="O253" s="107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2.75" customHeight="1">
      <c r="A254" s="107"/>
      <c r="B254" s="107"/>
      <c r="C254" s="46"/>
      <c r="D254" s="106"/>
      <c r="E254" s="106"/>
      <c r="F254" s="106"/>
      <c r="G254" s="58"/>
      <c r="H254" s="58"/>
      <c r="I254" s="107"/>
      <c r="J254" s="107"/>
      <c r="K254" s="107"/>
      <c r="L254" s="107"/>
      <c r="M254" s="107"/>
      <c r="N254" s="108"/>
      <c r="O254" s="107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2.75" customHeight="1">
      <c r="A255" s="107"/>
      <c r="B255" s="107"/>
      <c r="C255" s="46"/>
      <c r="D255" s="106"/>
      <c r="E255" s="106"/>
      <c r="F255" s="106"/>
      <c r="G255" s="58"/>
      <c r="H255" s="58"/>
      <c r="I255" s="107"/>
      <c r="J255" s="107"/>
      <c r="K255" s="107"/>
      <c r="L255" s="107"/>
      <c r="M255" s="107"/>
      <c r="N255" s="108"/>
      <c r="O255" s="107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2.75" customHeight="1">
      <c r="A256" s="107"/>
      <c r="B256" s="107"/>
      <c r="C256" s="46"/>
      <c r="D256" s="106"/>
      <c r="E256" s="106"/>
      <c r="F256" s="106"/>
      <c r="G256" s="58"/>
      <c r="H256" s="58"/>
      <c r="I256" s="107"/>
      <c r="J256" s="107"/>
      <c r="K256" s="107"/>
      <c r="L256" s="107"/>
      <c r="M256" s="107"/>
      <c r="N256" s="108"/>
      <c r="O256" s="107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2.75" customHeight="1">
      <c r="A257" s="107"/>
      <c r="B257" s="107"/>
      <c r="C257" s="46"/>
      <c r="D257" s="106"/>
      <c r="E257" s="106"/>
      <c r="F257" s="106"/>
      <c r="G257" s="58"/>
      <c r="H257" s="58"/>
      <c r="I257" s="107"/>
      <c r="J257" s="107"/>
      <c r="K257" s="107"/>
      <c r="L257" s="107"/>
      <c r="M257" s="107"/>
      <c r="N257" s="108"/>
      <c r="O257" s="107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2.75" customHeight="1">
      <c r="A258" s="107"/>
      <c r="B258" s="107"/>
      <c r="C258" s="46"/>
      <c r="D258" s="106"/>
      <c r="E258" s="106"/>
      <c r="F258" s="106"/>
      <c r="G258" s="58"/>
      <c r="H258" s="58"/>
      <c r="I258" s="107"/>
      <c r="J258" s="107"/>
      <c r="K258" s="107"/>
      <c r="L258" s="107"/>
      <c r="M258" s="107"/>
      <c r="N258" s="108"/>
      <c r="O258" s="107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2.75" customHeight="1">
      <c r="A259" s="107"/>
      <c r="B259" s="107"/>
      <c r="C259" s="46"/>
      <c r="D259" s="106"/>
      <c r="E259" s="106"/>
      <c r="F259" s="106"/>
      <c r="G259" s="58"/>
      <c r="H259" s="58"/>
      <c r="I259" s="107"/>
      <c r="J259" s="107"/>
      <c r="K259" s="107"/>
      <c r="L259" s="107"/>
      <c r="M259" s="107"/>
      <c r="N259" s="108"/>
      <c r="O259" s="107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2.75" customHeight="1">
      <c r="A260" s="107"/>
      <c r="B260" s="107"/>
      <c r="C260" s="46"/>
      <c r="D260" s="106"/>
      <c r="E260" s="106"/>
      <c r="F260" s="106"/>
      <c r="G260" s="58"/>
      <c r="H260" s="58"/>
      <c r="I260" s="107"/>
      <c r="J260" s="107"/>
      <c r="K260" s="107"/>
      <c r="L260" s="107"/>
      <c r="M260" s="107"/>
      <c r="N260" s="108"/>
      <c r="O260" s="107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2.75" customHeight="1">
      <c r="A261" s="107"/>
      <c r="B261" s="107"/>
      <c r="C261" s="46"/>
      <c r="D261" s="106"/>
      <c r="E261" s="106"/>
      <c r="F261" s="106"/>
      <c r="G261" s="58"/>
      <c r="H261" s="58"/>
      <c r="I261" s="107"/>
      <c r="J261" s="107"/>
      <c r="K261" s="107"/>
      <c r="L261" s="107"/>
      <c r="M261" s="107"/>
      <c r="N261" s="108"/>
      <c r="O261" s="107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2.75" customHeight="1">
      <c r="A262" s="107"/>
      <c r="B262" s="107"/>
      <c r="C262" s="46"/>
      <c r="D262" s="106"/>
      <c r="E262" s="106"/>
      <c r="F262" s="106"/>
      <c r="G262" s="58"/>
      <c r="H262" s="58"/>
      <c r="I262" s="107"/>
      <c r="J262" s="107"/>
      <c r="K262" s="107"/>
      <c r="L262" s="107"/>
      <c r="M262" s="107"/>
      <c r="N262" s="108"/>
      <c r="O262" s="107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2.75" customHeight="1">
      <c r="A263" s="107"/>
      <c r="B263" s="107"/>
      <c r="C263" s="46"/>
      <c r="D263" s="106"/>
      <c r="E263" s="106"/>
      <c r="F263" s="106"/>
      <c r="G263" s="58"/>
      <c r="H263" s="58"/>
      <c r="I263" s="107"/>
      <c r="J263" s="107"/>
      <c r="K263" s="107"/>
      <c r="L263" s="107"/>
      <c r="M263" s="107"/>
      <c r="N263" s="108"/>
      <c r="O263" s="107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2.75" customHeight="1">
      <c r="A264" s="107"/>
      <c r="B264" s="107"/>
      <c r="C264" s="46"/>
      <c r="D264" s="106"/>
      <c r="E264" s="106"/>
      <c r="F264" s="106"/>
      <c r="G264" s="58"/>
      <c r="H264" s="58"/>
      <c r="I264" s="107"/>
      <c r="J264" s="107"/>
      <c r="K264" s="107"/>
      <c r="L264" s="107"/>
      <c r="M264" s="107"/>
      <c r="N264" s="108"/>
      <c r="O264" s="107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2.75" customHeight="1">
      <c r="A265" s="107"/>
      <c r="B265" s="107"/>
      <c r="C265" s="46"/>
      <c r="D265" s="106"/>
      <c r="E265" s="106"/>
      <c r="F265" s="106"/>
      <c r="G265" s="58"/>
      <c r="H265" s="58"/>
      <c r="I265" s="107"/>
      <c r="J265" s="107"/>
      <c r="K265" s="107"/>
      <c r="L265" s="107"/>
      <c r="M265" s="107"/>
      <c r="N265" s="108"/>
      <c r="O265" s="107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2.75" customHeight="1">
      <c r="A266" s="107"/>
      <c r="B266" s="107"/>
      <c r="C266" s="46"/>
      <c r="D266" s="106"/>
      <c r="E266" s="106"/>
      <c r="F266" s="106"/>
      <c r="G266" s="58"/>
      <c r="H266" s="58"/>
      <c r="I266" s="107"/>
      <c r="J266" s="107"/>
      <c r="K266" s="107"/>
      <c r="L266" s="107"/>
      <c r="M266" s="107"/>
      <c r="N266" s="108"/>
      <c r="O266" s="107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2.75" customHeight="1">
      <c r="A267" s="107"/>
      <c r="B267" s="107"/>
      <c r="C267" s="46"/>
      <c r="D267" s="106"/>
      <c r="E267" s="106"/>
      <c r="F267" s="106"/>
      <c r="G267" s="58"/>
      <c r="H267" s="58"/>
      <c r="I267" s="107"/>
      <c r="J267" s="107"/>
      <c r="K267" s="107"/>
      <c r="L267" s="107"/>
      <c r="M267" s="107"/>
      <c r="N267" s="108"/>
      <c r="O267" s="107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2.75" customHeight="1">
      <c r="A268" s="107"/>
      <c r="B268" s="107"/>
      <c r="C268" s="46"/>
      <c r="D268" s="106"/>
      <c r="E268" s="106"/>
      <c r="F268" s="106"/>
      <c r="G268" s="58"/>
      <c r="H268" s="58"/>
      <c r="I268" s="107"/>
      <c r="J268" s="107"/>
      <c r="K268" s="107"/>
      <c r="L268" s="107"/>
      <c r="M268" s="107"/>
      <c r="N268" s="108"/>
      <c r="O268" s="107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2.75" customHeight="1">
      <c r="A269" s="107"/>
      <c r="B269" s="107"/>
      <c r="C269" s="46"/>
      <c r="D269" s="106"/>
      <c r="E269" s="106"/>
      <c r="F269" s="106"/>
      <c r="G269" s="58"/>
      <c r="H269" s="58"/>
      <c r="I269" s="107"/>
      <c r="J269" s="107"/>
      <c r="K269" s="107"/>
      <c r="L269" s="107"/>
      <c r="M269" s="107"/>
      <c r="N269" s="108"/>
      <c r="O269" s="107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2.75" customHeight="1">
      <c r="A270" s="107"/>
      <c r="B270" s="107"/>
      <c r="C270" s="46"/>
      <c r="D270" s="106"/>
      <c r="E270" s="106"/>
      <c r="F270" s="106"/>
      <c r="G270" s="58"/>
      <c r="H270" s="58"/>
      <c r="I270" s="107"/>
      <c r="J270" s="107"/>
      <c r="K270" s="107"/>
      <c r="L270" s="107"/>
      <c r="M270" s="107"/>
      <c r="N270" s="108"/>
      <c r="O270" s="107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2.75" customHeight="1">
      <c r="A271" s="107"/>
      <c r="B271" s="107"/>
      <c r="C271" s="46"/>
      <c r="D271" s="106"/>
      <c r="E271" s="106"/>
      <c r="F271" s="106"/>
      <c r="G271" s="58"/>
      <c r="H271" s="58"/>
      <c r="I271" s="107"/>
      <c r="J271" s="107"/>
      <c r="K271" s="107"/>
      <c r="L271" s="107"/>
      <c r="M271" s="107"/>
      <c r="N271" s="108"/>
      <c r="O271" s="107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2.75" customHeight="1">
      <c r="A272" s="107"/>
      <c r="B272" s="107"/>
      <c r="C272" s="46"/>
      <c r="D272" s="106"/>
      <c r="E272" s="106"/>
      <c r="F272" s="106"/>
      <c r="G272" s="58"/>
      <c r="H272" s="58"/>
      <c r="I272" s="107"/>
      <c r="J272" s="107"/>
      <c r="K272" s="107"/>
      <c r="L272" s="107"/>
      <c r="M272" s="107"/>
      <c r="N272" s="108"/>
      <c r="O272" s="107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2.75" customHeight="1">
      <c r="A273" s="107"/>
      <c r="B273" s="107"/>
      <c r="C273" s="46"/>
      <c r="D273" s="106"/>
      <c r="E273" s="106"/>
      <c r="F273" s="106"/>
      <c r="G273" s="58"/>
      <c r="H273" s="58"/>
      <c r="I273" s="107"/>
      <c r="J273" s="107"/>
      <c r="K273" s="107"/>
      <c r="L273" s="107"/>
      <c r="M273" s="107"/>
      <c r="N273" s="108"/>
      <c r="O273" s="107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2.75" customHeight="1">
      <c r="A274" s="107"/>
      <c r="B274" s="107"/>
      <c r="C274" s="46"/>
      <c r="D274" s="106"/>
      <c r="E274" s="106"/>
      <c r="F274" s="106"/>
      <c r="G274" s="58"/>
      <c r="H274" s="58"/>
      <c r="I274" s="107"/>
      <c r="J274" s="107"/>
      <c r="K274" s="107"/>
      <c r="L274" s="107"/>
      <c r="M274" s="107"/>
      <c r="N274" s="108"/>
      <c r="O274" s="107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2.75" customHeight="1">
      <c r="A275" s="107"/>
      <c r="B275" s="107"/>
      <c r="C275" s="46"/>
      <c r="D275" s="106"/>
      <c r="E275" s="106"/>
      <c r="F275" s="106"/>
      <c r="G275" s="58"/>
      <c r="H275" s="58"/>
      <c r="I275" s="107"/>
      <c r="J275" s="107"/>
      <c r="K275" s="107"/>
      <c r="L275" s="107"/>
      <c r="M275" s="107"/>
      <c r="N275" s="108"/>
      <c r="O275" s="107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2.75" customHeight="1">
      <c r="A276" s="107"/>
      <c r="B276" s="107"/>
      <c r="C276" s="46"/>
      <c r="D276" s="106"/>
      <c r="E276" s="106"/>
      <c r="F276" s="106"/>
      <c r="G276" s="58"/>
      <c r="H276" s="58"/>
      <c r="I276" s="107"/>
      <c r="J276" s="107"/>
      <c r="K276" s="107"/>
      <c r="L276" s="107"/>
      <c r="M276" s="107"/>
      <c r="N276" s="108"/>
      <c r="O276" s="107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2.75" customHeight="1">
      <c r="A277" s="107"/>
      <c r="B277" s="107"/>
      <c r="C277" s="46"/>
      <c r="D277" s="106"/>
      <c r="E277" s="106"/>
      <c r="F277" s="106"/>
      <c r="G277" s="58"/>
      <c r="H277" s="58"/>
      <c r="I277" s="107"/>
      <c r="J277" s="107"/>
      <c r="K277" s="107"/>
      <c r="L277" s="107"/>
      <c r="M277" s="107"/>
      <c r="N277" s="108"/>
      <c r="O277" s="107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2.75" customHeight="1">
      <c r="A278" s="107"/>
      <c r="B278" s="107"/>
      <c r="C278" s="46"/>
      <c r="D278" s="106"/>
      <c r="E278" s="106"/>
      <c r="F278" s="106"/>
      <c r="G278" s="58"/>
      <c r="H278" s="58"/>
      <c r="I278" s="107"/>
      <c r="J278" s="107"/>
      <c r="K278" s="107"/>
      <c r="L278" s="107"/>
      <c r="M278" s="107"/>
      <c r="N278" s="108"/>
      <c r="O278" s="107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2.75" customHeight="1">
      <c r="A279" s="107"/>
      <c r="B279" s="107"/>
      <c r="C279" s="46"/>
      <c r="D279" s="106"/>
      <c r="E279" s="106"/>
      <c r="F279" s="106"/>
      <c r="G279" s="58"/>
      <c r="H279" s="58"/>
      <c r="I279" s="107"/>
      <c r="J279" s="107"/>
      <c r="K279" s="107"/>
      <c r="L279" s="107"/>
      <c r="M279" s="107"/>
      <c r="N279" s="108"/>
      <c r="O279" s="107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2.75" customHeight="1">
      <c r="A280" s="107"/>
      <c r="B280" s="107"/>
      <c r="C280" s="46"/>
      <c r="D280" s="106"/>
      <c r="E280" s="106"/>
      <c r="F280" s="106"/>
      <c r="G280" s="58"/>
      <c r="H280" s="58"/>
      <c r="I280" s="107"/>
      <c r="J280" s="107"/>
      <c r="K280" s="107"/>
      <c r="L280" s="107"/>
      <c r="M280" s="107"/>
      <c r="N280" s="108"/>
      <c r="O280" s="107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2.75" customHeight="1">
      <c r="A281" s="107"/>
      <c r="B281" s="107"/>
      <c r="C281" s="46"/>
      <c r="D281" s="106"/>
      <c r="E281" s="106"/>
      <c r="F281" s="106"/>
      <c r="G281" s="58"/>
      <c r="H281" s="58"/>
      <c r="I281" s="107"/>
      <c r="J281" s="107"/>
      <c r="K281" s="107"/>
      <c r="L281" s="107"/>
      <c r="M281" s="107"/>
      <c r="N281" s="108"/>
      <c r="O281" s="107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2.75" customHeight="1">
      <c r="A282" s="107"/>
      <c r="B282" s="107"/>
      <c r="C282" s="46"/>
      <c r="D282" s="106"/>
      <c r="E282" s="106"/>
      <c r="F282" s="106"/>
      <c r="G282" s="58"/>
      <c r="H282" s="58"/>
      <c r="I282" s="107"/>
      <c r="J282" s="107"/>
      <c r="K282" s="107"/>
      <c r="L282" s="107"/>
      <c r="M282" s="107"/>
      <c r="N282" s="108"/>
      <c r="O282" s="107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2.75" customHeight="1">
      <c r="A283" s="107"/>
      <c r="B283" s="107"/>
      <c r="C283" s="46"/>
      <c r="D283" s="106"/>
      <c r="E283" s="106"/>
      <c r="F283" s="106"/>
      <c r="G283" s="58"/>
      <c r="H283" s="58"/>
      <c r="I283" s="107"/>
      <c r="J283" s="107"/>
      <c r="K283" s="107"/>
      <c r="L283" s="107"/>
      <c r="M283" s="107"/>
      <c r="N283" s="108"/>
      <c r="O283" s="107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2.75" customHeight="1">
      <c r="A284" s="107"/>
      <c r="B284" s="107"/>
      <c r="C284" s="46"/>
      <c r="D284" s="106"/>
      <c r="E284" s="106"/>
      <c r="F284" s="106"/>
      <c r="G284" s="58"/>
      <c r="H284" s="58"/>
      <c r="I284" s="107"/>
      <c r="J284" s="107"/>
      <c r="K284" s="107"/>
      <c r="L284" s="107"/>
      <c r="M284" s="107"/>
      <c r="N284" s="108"/>
      <c r="O284" s="107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2.75" customHeight="1">
      <c r="A285" s="107"/>
      <c r="B285" s="107"/>
      <c r="C285" s="46"/>
      <c r="D285" s="106"/>
      <c r="E285" s="106"/>
      <c r="F285" s="106"/>
      <c r="G285" s="58"/>
      <c r="H285" s="58"/>
      <c r="I285" s="107"/>
      <c r="J285" s="107"/>
      <c r="K285" s="107"/>
      <c r="L285" s="107"/>
      <c r="M285" s="107"/>
      <c r="N285" s="108"/>
      <c r="O285" s="107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2.75" customHeight="1">
      <c r="A286" s="107"/>
      <c r="B286" s="107"/>
      <c r="C286" s="46"/>
      <c r="D286" s="106"/>
      <c r="E286" s="106"/>
      <c r="F286" s="106"/>
      <c r="G286" s="58"/>
      <c r="H286" s="58"/>
      <c r="I286" s="107"/>
      <c r="J286" s="107"/>
      <c r="K286" s="107"/>
      <c r="L286" s="107"/>
      <c r="M286" s="107"/>
      <c r="N286" s="108"/>
      <c r="O286" s="107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2.75" customHeight="1">
      <c r="A287" s="107"/>
      <c r="B287" s="107"/>
      <c r="C287" s="46"/>
      <c r="D287" s="106"/>
      <c r="E287" s="106"/>
      <c r="F287" s="106"/>
      <c r="G287" s="58"/>
      <c r="H287" s="58"/>
      <c r="I287" s="107"/>
      <c r="J287" s="107"/>
      <c r="K287" s="107"/>
      <c r="L287" s="107"/>
      <c r="M287" s="107"/>
      <c r="N287" s="108"/>
      <c r="O287" s="107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2.75" customHeight="1">
      <c r="A288" s="107"/>
      <c r="B288" s="107"/>
      <c r="C288" s="46"/>
      <c r="D288" s="106"/>
      <c r="E288" s="106"/>
      <c r="F288" s="106"/>
      <c r="G288" s="58"/>
      <c r="H288" s="58"/>
      <c r="I288" s="107"/>
      <c r="J288" s="107"/>
      <c r="K288" s="107"/>
      <c r="L288" s="107"/>
      <c r="M288" s="107"/>
      <c r="N288" s="108"/>
      <c r="O288" s="107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2.75" customHeight="1">
      <c r="A289" s="107"/>
      <c r="B289" s="107"/>
      <c r="C289" s="46"/>
      <c r="D289" s="106"/>
      <c r="E289" s="106"/>
      <c r="F289" s="106"/>
      <c r="G289" s="58"/>
      <c r="H289" s="58"/>
      <c r="I289" s="107"/>
      <c r="J289" s="107"/>
      <c r="K289" s="107"/>
      <c r="L289" s="107"/>
      <c r="M289" s="107"/>
      <c r="N289" s="108"/>
      <c r="O289" s="107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2.75" customHeight="1">
      <c r="A290" s="107"/>
      <c r="B290" s="107"/>
      <c r="C290" s="46"/>
      <c r="D290" s="106"/>
      <c r="E290" s="106"/>
      <c r="F290" s="106"/>
      <c r="G290" s="58"/>
      <c r="H290" s="58"/>
      <c r="I290" s="107"/>
      <c r="J290" s="107"/>
      <c r="K290" s="107"/>
      <c r="L290" s="107"/>
      <c r="M290" s="107"/>
      <c r="N290" s="108"/>
      <c r="O290" s="107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2.75" customHeight="1">
      <c r="A291" s="107"/>
      <c r="B291" s="107"/>
      <c r="C291" s="46"/>
      <c r="D291" s="106"/>
      <c r="E291" s="106"/>
      <c r="F291" s="106"/>
      <c r="G291" s="58"/>
      <c r="H291" s="58"/>
      <c r="I291" s="107"/>
      <c r="J291" s="107"/>
      <c r="K291" s="107"/>
      <c r="L291" s="107"/>
      <c r="M291" s="107"/>
      <c r="N291" s="108"/>
      <c r="O291" s="107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2.75" customHeight="1">
      <c r="A292" s="107"/>
      <c r="B292" s="107"/>
      <c r="C292" s="46"/>
      <c r="D292" s="106"/>
      <c r="E292" s="106"/>
      <c r="F292" s="106"/>
      <c r="G292" s="58"/>
      <c r="H292" s="58"/>
      <c r="I292" s="107"/>
      <c r="J292" s="107"/>
      <c r="K292" s="107"/>
      <c r="L292" s="107"/>
      <c r="M292" s="107"/>
      <c r="N292" s="108"/>
      <c r="O292" s="107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2.75" customHeight="1">
      <c r="A293" s="107"/>
      <c r="B293" s="107"/>
      <c r="C293" s="46"/>
      <c r="D293" s="106"/>
      <c r="E293" s="106"/>
      <c r="F293" s="106"/>
      <c r="G293" s="58"/>
      <c r="H293" s="58"/>
      <c r="I293" s="107"/>
      <c r="J293" s="107"/>
      <c r="K293" s="107"/>
      <c r="L293" s="107"/>
      <c r="M293" s="107"/>
      <c r="N293" s="108"/>
      <c r="O293" s="107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2.75" customHeight="1">
      <c r="A294" s="107"/>
      <c r="B294" s="107"/>
      <c r="C294" s="46"/>
      <c r="D294" s="106"/>
      <c r="E294" s="106"/>
      <c r="F294" s="106"/>
      <c r="G294" s="58"/>
      <c r="H294" s="58"/>
      <c r="I294" s="107"/>
      <c r="J294" s="107"/>
      <c r="K294" s="107"/>
      <c r="L294" s="107"/>
      <c r="M294" s="107"/>
      <c r="N294" s="108"/>
      <c r="O294" s="107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2.75" customHeight="1">
      <c r="A295" s="107"/>
      <c r="B295" s="107"/>
      <c r="C295" s="46" t="s">
        <v>116</v>
      </c>
      <c r="D295" s="106"/>
      <c r="E295" s="106"/>
      <c r="F295" s="106"/>
      <c r="G295" s="58"/>
      <c r="H295" s="58"/>
      <c r="I295" s="107"/>
      <c r="J295" s="107"/>
      <c r="K295" s="107"/>
      <c r="L295" s="107"/>
      <c r="M295" s="107"/>
      <c r="N295" s="108"/>
      <c r="O295" s="107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2.75" customHeight="1">
      <c r="A296" s="107"/>
      <c r="B296" s="107"/>
      <c r="C296" s="46" t="s">
        <v>116</v>
      </c>
      <c r="D296" s="106"/>
      <c r="E296" s="106"/>
      <c r="F296" s="106"/>
      <c r="G296" s="58"/>
      <c r="H296" s="58"/>
      <c r="I296" s="107"/>
      <c r="J296" s="107"/>
      <c r="K296" s="107"/>
      <c r="L296" s="107"/>
      <c r="M296" s="107"/>
      <c r="N296" s="108"/>
      <c r="O296" s="107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2.75" customHeight="1">
      <c r="A297" s="41"/>
      <c r="B297" s="41"/>
      <c r="C297" s="110"/>
      <c r="D297" s="11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107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2.75" customHeight="1">
      <c r="A298" s="41"/>
      <c r="B298" s="41"/>
      <c r="C298" s="110"/>
      <c r="D298" s="11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107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2.75" customHeight="1">
      <c r="A299" s="41"/>
      <c r="B299" s="41"/>
      <c r="C299" s="110"/>
      <c r="D299" s="11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107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2.75" customHeight="1">
      <c r="A300" s="41"/>
      <c r="B300" s="41"/>
      <c r="C300" s="110"/>
      <c r="D300" s="11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107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2.75" customHeight="1">
      <c r="A301" s="41"/>
      <c r="B301" s="41"/>
      <c r="C301" s="110"/>
      <c r="D301" s="11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107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2.75" customHeight="1">
      <c r="A302" s="41"/>
      <c r="B302" s="41"/>
      <c r="C302" s="110"/>
      <c r="D302" s="11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107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2.75" customHeight="1">
      <c r="A303" s="41"/>
      <c r="B303" s="41"/>
      <c r="C303" s="110"/>
      <c r="D303" s="11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107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2.75" customHeight="1">
      <c r="A304" s="41"/>
      <c r="B304" s="41"/>
      <c r="C304" s="110"/>
      <c r="D304" s="11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107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2.75" customHeight="1">
      <c r="A305" s="41"/>
      <c r="B305" s="41"/>
      <c r="C305" s="110"/>
      <c r="D305" s="11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107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2.75" customHeight="1">
      <c r="A306" s="41"/>
      <c r="B306" s="41"/>
      <c r="C306" s="110"/>
      <c r="D306" s="11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107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2.75" customHeight="1">
      <c r="A307" s="41"/>
      <c r="B307" s="41"/>
      <c r="C307" s="110"/>
      <c r="D307" s="11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107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2.75" customHeight="1">
      <c r="A308" s="41"/>
      <c r="B308" s="41"/>
      <c r="C308" s="110"/>
      <c r="D308" s="11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107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2.75" customHeight="1">
      <c r="A309" s="41"/>
      <c r="B309" s="41"/>
      <c r="C309" s="110"/>
      <c r="D309" s="11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107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2.75" customHeight="1">
      <c r="A310" s="41"/>
      <c r="B310" s="41"/>
      <c r="C310" s="110"/>
      <c r="D310" s="11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107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2.75" customHeight="1">
      <c r="A311" s="41"/>
      <c r="B311" s="41"/>
      <c r="C311" s="110"/>
      <c r="D311" s="11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07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2.75" customHeight="1">
      <c r="A312" s="41"/>
      <c r="B312" s="41"/>
      <c r="C312" s="110"/>
      <c r="D312" s="11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107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2.75" customHeight="1">
      <c r="A313" s="41"/>
      <c r="B313" s="41"/>
      <c r="C313" s="110"/>
      <c r="D313" s="11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107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2.75" customHeight="1">
      <c r="A314" s="41"/>
      <c r="B314" s="41"/>
      <c r="C314" s="110"/>
      <c r="D314" s="11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107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2.75" customHeight="1">
      <c r="A315" s="41"/>
      <c r="B315" s="41"/>
      <c r="C315" s="110"/>
      <c r="D315" s="11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107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2.75" customHeight="1">
      <c r="A316" s="41"/>
      <c r="B316" s="41"/>
      <c r="C316" s="110"/>
      <c r="D316" s="11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107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2.75" customHeight="1">
      <c r="A317" s="41"/>
      <c r="B317" s="41"/>
      <c r="C317" s="110"/>
      <c r="D317" s="11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107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2.75" customHeight="1">
      <c r="A318" s="41"/>
      <c r="B318" s="41"/>
      <c r="C318" s="110"/>
      <c r="D318" s="11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107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2.75" customHeight="1">
      <c r="A319" s="41"/>
      <c r="B319" s="41"/>
      <c r="C319" s="110"/>
      <c r="D319" s="11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107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2.75" customHeight="1">
      <c r="A320" s="41"/>
      <c r="B320" s="41"/>
      <c r="C320" s="110"/>
      <c r="D320" s="11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107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2.75" customHeight="1">
      <c r="A321" s="41"/>
      <c r="B321" s="41"/>
      <c r="C321" s="110"/>
      <c r="D321" s="11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107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2.75" customHeight="1">
      <c r="A322" s="41"/>
      <c r="B322" s="41"/>
      <c r="C322" s="110"/>
      <c r="D322" s="11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107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2.75" customHeight="1">
      <c r="A323" s="41"/>
      <c r="B323" s="41"/>
      <c r="C323" s="110"/>
      <c r="D323" s="11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107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2.75" customHeight="1">
      <c r="A324" s="41"/>
      <c r="B324" s="41"/>
      <c r="C324" s="110"/>
      <c r="D324" s="11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107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2.75" customHeight="1">
      <c r="A325" s="41"/>
      <c r="B325" s="41"/>
      <c r="C325" s="110"/>
      <c r="D325" s="11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107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2.75" customHeight="1">
      <c r="A326" s="41"/>
      <c r="B326" s="41"/>
      <c r="C326" s="110"/>
      <c r="D326" s="11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107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2.75" customHeight="1">
      <c r="A327" s="41"/>
      <c r="B327" s="41"/>
      <c r="C327" s="110"/>
      <c r="D327" s="11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107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2.75" customHeight="1">
      <c r="A328" s="41"/>
      <c r="B328" s="41"/>
      <c r="C328" s="110"/>
      <c r="D328" s="11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107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2.75" customHeight="1">
      <c r="A329" s="41"/>
      <c r="B329" s="41"/>
      <c r="C329" s="110"/>
      <c r="D329" s="11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107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2.75" customHeight="1">
      <c r="A330" s="41"/>
      <c r="B330" s="41"/>
      <c r="C330" s="110"/>
      <c r="D330" s="11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107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2.75" customHeight="1">
      <c r="A331" s="41"/>
      <c r="B331" s="41"/>
      <c r="C331" s="110"/>
      <c r="D331" s="11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107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2.75" customHeight="1">
      <c r="A332" s="41"/>
      <c r="B332" s="41"/>
      <c r="C332" s="110"/>
      <c r="D332" s="11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107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2.75" customHeight="1">
      <c r="A333" s="41"/>
      <c r="B333" s="41"/>
      <c r="C333" s="110"/>
      <c r="D333" s="11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107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2.75" customHeight="1">
      <c r="A334" s="41"/>
      <c r="B334" s="41"/>
      <c r="C334" s="110"/>
      <c r="D334" s="11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107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2.75" customHeight="1">
      <c r="A335" s="41"/>
      <c r="B335" s="41"/>
      <c r="C335" s="110"/>
      <c r="D335" s="11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107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2.75" customHeight="1">
      <c r="A336" s="41"/>
      <c r="B336" s="41"/>
      <c r="C336" s="110"/>
      <c r="D336" s="11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107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2.75" customHeight="1">
      <c r="A337" s="41"/>
      <c r="B337" s="41"/>
      <c r="C337" s="110"/>
      <c r="D337" s="11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107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2.75" customHeight="1">
      <c r="A338" s="41"/>
      <c r="B338" s="41"/>
      <c r="C338" s="110"/>
      <c r="D338" s="11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107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2.75" customHeight="1">
      <c r="A339" s="41"/>
      <c r="B339" s="41"/>
      <c r="C339" s="110"/>
      <c r="D339" s="11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107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2.75" customHeight="1">
      <c r="A340" s="41"/>
      <c r="B340" s="41"/>
      <c r="C340" s="110"/>
      <c r="D340" s="11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107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2.75" customHeight="1">
      <c r="A341" s="41"/>
      <c r="B341" s="41"/>
      <c r="C341" s="110"/>
      <c r="D341" s="11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107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2.75" customHeight="1">
      <c r="A342" s="41"/>
      <c r="B342" s="41"/>
      <c r="C342" s="110"/>
      <c r="D342" s="11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107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2.75" customHeight="1">
      <c r="A343" s="41"/>
      <c r="B343" s="41"/>
      <c r="C343" s="110"/>
      <c r="D343" s="11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107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2.75" customHeight="1">
      <c r="A344" s="41"/>
      <c r="B344" s="41"/>
      <c r="C344" s="110"/>
      <c r="D344" s="11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107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2.75" customHeight="1">
      <c r="A345" s="41"/>
      <c r="B345" s="41"/>
      <c r="C345" s="110"/>
      <c r="D345" s="11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107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2.75" customHeight="1">
      <c r="A346" s="41"/>
      <c r="B346" s="41"/>
      <c r="C346" s="110"/>
      <c r="D346" s="11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107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2.75" customHeight="1">
      <c r="A347" s="41"/>
      <c r="B347" s="41"/>
      <c r="C347" s="110"/>
      <c r="D347" s="11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107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2.75" customHeight="1">
      <c r="A348" s="41"/>
      <c r="B348" s="41"/>
      <c r="C348" s="110"/>
      <c r="D348" s="11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107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2.75" customHeight="1">
      <c r="A349" s="41"/>
      <c r="B349" s="41"/>
      <c r="C349" s="110"/>
      <c r="D349" s="11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107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2.75" customHeight="1">
      <c r="A350" s="41"/>
      <c r="B350" s="41"/>
      <c r="C350" s="110"/>
      <c r="D350" s="11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107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2.75" customHeight="1">
      <c r="A351" s="41"/>
      <c r="B351" s="41"/>
      <c r="C351" s="110"/>
      <c r="D351" s="11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107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2.75" customHeight="1">
      <c r="A352" s="41"/>
      <c r="B352" s="41"/>
      <c r="C352" s="110"/>
      <c r="D352" s="11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107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2.75" customHeight="1">
      <c r="A353" s="41"/>
      <c r="B353" s="41"/>
      <c r="C353" s="110"/>
      <c r="D353" s="11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107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2.75" customHeight="1">
      <c r="A354" s="41"/>
      <c r="B354" s="41"/>
      <c r="C354" s="110"/>
      <c r="D354" s="11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07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2.75" customHeight="1">
      <c r="A355" s="41"/>
      <c r="B355" s="41"/>
      <c r="C355" s="110"/>
      <c r="D355" s="11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107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2.75" customHeight="1">
      <c r="A356" s="41"/>
      <c r="B356" s="41"/>
      <c r="C356" s="110"/>
      <c r="D356" s="11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107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2.75" customHeight="1">
      <c r="A357" s="41"/>
      <c r="B357" s="41"/>
      <c r="C357" s="110"/>
      <c r="D357" s="11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107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2.75" customHeight="1">
      <c r="A358" s="41"/>
      <c r="B358" s="41"/>
      <c r="C358" s="110"/>
      <c r="D358" s="11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107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2.75" customHeight="1">
      <c r="A359" s="41"/>
      <c r="B359" s="41"/>
      <c r="C359" s="110"/>
      <c r="D359" s="11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107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2.75" customHeight="1">
      <c r="A360" s="41"/>
      <c r="B360" s="41"/>
      <c r="C360" s="110"/>
      <c r="D360" s="11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107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2.75" customHeight="1">
      <c r="A361" s="41"/>
      <c r="B361" s="41"/>
      <c r="C361" s="110"/>
      <c r="D361" s="11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107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2.75" customHeight="1">
      <c r="A362" s="41"/>
      <c r="B362" s="41"/>
      <c r="C362" s="110"/>
      <c r="D362" s="11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107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2.75" customHeight="1">
      <c r="A363" s="41"/>
      <c r="B363" s="41"/>
      <c r="C363" s="110"/>
      <c r="D363" s="11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107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2.75" customHeight="1">
      <c r="A364" s="41"/>
      <c r="B364" s="41"/>
      <c r="C364" s="110"/>
      <c r="D364" s="11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107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2.75" customHeight="1">
      <c r="A365" s="41"/>
      <c r="B365" s="41"/>
      <c r="C365" s="110"/>
      <c r="D365" s="11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107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2.75" customHeight="1">
      <c r="A366" s="41"/>
      <c r="B366" s="41"/>
      <c r="C366" s="110"/>
      <c r="D366" s="11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107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2.75" customHeight="1">
      <c r="A367" s="41"/>
      <c r="B367" s="41"/>
      <c r="C367" s="110"/>
      <c r="D367" s="11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107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2.75" customHeight="1">
      <c r="A368" s="41"/>
      <c r="B368" s="41"/>
      <c r="C368" s="110"/>
      <c r="D368" s="11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107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2.75" customHeight="1">
      <c r="A369" s="41"/>
      <c r="B369" s="41"/>
      <c r="C369" s="110"/>
      <c r="D369" s="11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107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2.75" customHeight="1">
      <c r="A370" s="41"/>
      <c r="B370" s="41"/>
      <c r="C370" s="110"/>
      <c r="D370" s="11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107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2.75" customHeight="1">
      <c r="A371" s="41"/>
      <c r="B371" s="41"/>
      <c r="C371" s="110"/>
      <c r="D371" s="11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107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2.75" customHeight="1">
      <c r="A372" s="41"/>
      <c r="B372" s="41"/>
      <c r="C372" s="110"/>
      <c r="D372" s="11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107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2.75" customHeight="1">
      <c r="A373" s="41"/>
      <c r="B373" s="41"/>
      <c r="C373" s="110"/>
      <c r="D373" s="11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107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2.75" customHeight="1">
      <c r="A374" s="41"/>
      <c r="B374" s="41"/>
      <c r="C374" s="110"/>
      <c r="D374" s="11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107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2.75" customHeight="1">
      <c r="A375" s="41"/>
      <c r="B375" s="41"/>
      <c r="C375" s="110"/>
      <c r="D375" s="11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107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2.75" customHeight="1">
      <c r="A376" s="41"/>
      <c r="B376" s="41"/>
      <c r="C376" s="110"/>
      <c r="D376" s="11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107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2.75" customHeight="1">
      <c r="A377" s="41"/>
      <c r="B377" s="41"/>
      <c r="C377" s="110"/>
      <c r="D377" s="11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107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2.75" customHeight="1">
      <c r="A378" s="41"/>
      <c r="B378" s="41"/>
      <c r="C378" s="110"/>
      <c r="D378" s="11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107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2.75" customHeight="1">
      <c r="A379" s="41"/>
      <c r="B379" s="41"/>
      <c r="C379" s="110"/>
      <c r="D379" s="11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107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2.75" customHeight="1">
      <c r="A380" s="41"/>
      <c r="B380" s="41"/>
      <c r="C380" s="110"/>
      <c r="D380" s="11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107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2.75" customHeight="1">
      <c r="A381" s="41"/>
      <c r="B381" s="41"/>
      <c r="C381" s="110"/>
      <c r="D381" s="11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107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2.75" customHeight="1">
      <c r="A382" s="41"/>
      <c r="B382" s="41"/>
      <c r="C382" s="110"/>
      <c r="D382" s="11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107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2.75" customHeight="1">
      <c r="A383" s="41"/>
      <c r="B383" s="41"/>
      <c r="C383" s="110"/>
      <c r="D383" s="11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07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2.75" customHeight="1">
      <c r="A384" s="41"/>
      <c r="B384" s="41"/>
      <c r="C384" s="110"/>
      <c r="D384" s="11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107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2.75" customHeight="1">
      <c r="A385" s="41"/>
      <c r="B385" s="41"/>
      <c r="C385" s="110"/>
      <c r="D385" s="11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107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2.75" customHeight="1">
      <c r="A386" s="41"/>
      <c r="B386" s="41"/>
      <c r="C386" s="110"/>
      <c r="D386" s="11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107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2.75" customHeight="1">
      <c r="A387" s="41"/>
      <c r="B387" s="41"/>
      <c r="C387" s="110"/>
      <c r="D387" s="11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107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2.75" customHeight="1">
      <c r="A388" s="41"/>
      <c r="B388" s="41"/>
      <c r="C388" s="110"/>
      <c r="D388" s="11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107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2.75" customHeight="1">
      <c r="A389" s="41"/>
      <c r="B389" s="41"/>
      <c r="C389" s="110"/>
      <c r="D389" s="11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107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2.75" customHeight="1">
      <c r="A390" s="41"/>
      <c r="B390" s="41"/>
      <c r="C390" s="110"/>
      <c r="D390" s="11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107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2.75" customHeight="1">
      <c r="A391" s="41"/>
      <c r="B391" s="41"/>
      <c r="C391" s="110"/>
      <c r="D391" s="11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107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2.75" customHeight="1">
      <c r="A392" s="41"/>
      <c r="B392" s="41"/>
      <c r="C392" s="110"/>
      <c r="D392" s="11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107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2.75" customHeight="1">
      <c r="A393" s="41"/>
      <c r="B393" s="41"/>
      <c r="C393" s="110"/>
      <c r="D393" s="11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107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2.75" customHeight="1">
      <c r="A394" s="41"/>
      <c r="B394" s="41"/>
      <c r="C394" s="110"/>
      <c r="D394" s="11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107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2.75" customHeight="1">
      <c r="A395" s="41"/>
      <c r="B395" s="41"/>
      <c r="C395" s="110"/>
      <c r="D395" s="11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107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2.75" customHeight="1">
      <c r="A396" s="41"/>
      <c r="B396" s="41"/>
      <c r="C396" s="110"/>
      <c r="D396" s="11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107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2.75" customHeight="1">
      <c r="A397" s="41"/>
      <c r="B397" s="41"/>
      <c r="C397" s="110"/>
      <c r="D397" s="11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107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2.75" customHeight="1">
      <c r="A398" s="41"/>
      <c r="B398" s="41"/>
      <c r="C398" s="110"/>
      <c r="D398" s="11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107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2.75" customHeight="1">
      <c r="A399" s="41"/>
      <c r="B399" s="41"/>
      <c r="C399" s="110"/>
      <c r="D399" s="11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107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2.75" customHeight="1">
      <c r="A400" s="41"/>
      <c r="B400" s="41"/>
      <c r="C400" s="110"/>
      <c r="D400" s="11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07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2.75" customHeight="1">
      <c r="A401" s="41"/>
      <c r="B401" s="41"/>
      <c r="C401" s="110"/>
      <c r="D401" s="11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107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2.75" customHeight="1">
      <c r="A402" s="41"/>
      <c r="B402" s="41"/>
      <c r="C402" s="110"/>
      <c r="D402" s="11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107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2.75" customHeight="1">
      <c r="A403" s="41"/>
      <c r="B403" s="41"/>
      <c r="C403" s="110"/>
      <c r="D403" s="11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07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2.75" customHeight="1">
      <c r="A404" s="41"/>
      <c r="B404" s="41"/>
      <c r="C404" s="110"/>
      <c r="D404" s="11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107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2.75" customHeight="1">
      <c r="A405" s="41"/>
      <c r="B405" s="41"/>
      <c r="C405" s="110"/>
      <c r="D405" s="11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107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2.75" customHeight="1">
      <c r="A406" s="41"/>
      <c r="B406" s="41"/>
      <c r="C406" s="110"/>
      <c r="D406" s="11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107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2.75" customHeight="1">
      <c r="A407" s="41"/>
      <c r="B407" s="41"/>
      <c r="C407" s="110"/>
      <c r="D407" s="11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07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2.75" customHeight="1">
      <c r="A408" s="41"/>
      <c r="B408" s="41"/>
      <c r="C408" s="110"/>
      <c r="D408" s="11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107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2.75" customHeight="1">
      <c r="A409" s="41"/>
      <c r="B409" s="41"/>
      <c r="C409" s="110"/>
      <c r="D409" s="11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107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2.75" customHeight="1">
      <c r="A410" s="41"/>
      <c r="B410" s="41"/>
      <c r="C410" s="110"/>
      <c r="D410" s="11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107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2.75" customHeight="1">
      <c r="A411" s="41"/>
      <c r="B411" s="41"/>
      <c r="C411" s="110"/>
      <c r="D411" s="11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107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2.75" customHeight="1">
      <c r="A412" s="41"/>
      <c r="B412" s="41"/>
      <c r="C412" s="110"/>
      <c r="D412" s="11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107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2.75" customHeight="1">
      <c r="A413" s="41"/>
      <c r="B413" s="41"/>
      <c r="C413" s="110"/>
      <c r="D413" s="11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107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2.75" customHeight="1">
      <c r="A414" s="41"/>
      <c r="B414" s="41"/>
      <c r="C414" s="110"/>
      <c r="D414" s="11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107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2.75" customHeight="1">
      <c r="A415" s="41"/>
      <c r="B415" s="41"/>
      <c r="C415" s="110"/>
      <c r="D415" s="11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107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2.75" customHeight="1">
      <c r="A416" s="41"/>
      <c r="B416" s="41"/>
      <c r="C416" s="110"/>
      <c r="D416" s="11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107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2.75" customHeight="1">
      <c r="A417" s="41"/>
      <c r="B417" s="41"/>
      <c r="C417" s="110"/>
      <c r="D417" s="11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107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2.75" customHeight="1">
      <c r="A418" s="41"/>
      <c r="B418" s="41"/>
      <c r="C418" s="110"/>
      <c r="D418" s="11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107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2.75" customHeight="1">
      <c r="A419" s="41"/>
      <c r="B419" s="41"/>
      <c r="C419" s="110"/>
      <c r="D419" s="11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107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2.75" customHeight="1">
      <c r="A420" s="41"/>
      <c r="B420" s="41"/>
      <c r="C420" s="110"/>
      <c r="D420" s="11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107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2.75" customHeight="1">
      <c r="A421" s="41"/>
      <c r="B421" s="41"/>
      <c r="C421" s="110"/>
      <c r="D421" s="11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107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2.75" customHeight="1">
      <c r="A422" s="41"/>
      <c r="B422" s="41"/>
      <c r="C422" s="110"/>
      <c r="D422" s="11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107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2.75" customHeight="1">
      <c r="A423" s="41"/>
      <c r="B423" s="41"/>
      <c r="C423" s="110"/>
      <c r="D423" s="11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107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2.75" customHeight="1">
      <c r="A424" s="41"/>
      <c r="B424" s="41"/>
      <c r="C424" s="110"/>
      <c r="D424" s="11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107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2.75" customHeight="1">
      <c r="A425" s="41"/>
      <c r="B425" s="41"/>
      <c r="C425" s="110"/>
      <c r="D425" s="11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107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2.75" customHeight="1">
      <c r="A426" s="41"/>
      <c r="B426" s="41"/>
      <c r="C426" s="110"/>
      <c r="D426" s="11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107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2.75" customHeight="1">
      <c r="A427" s="41"/>
      <c r="B427" s="41"/>
      <c r="C427" s="110"/>
      <c r="D427" s="11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107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2.75" customHeight="1">
      <c r="A428" s="41"/>
      <c r="B428" s="41"/>
      <c r="C428" s="110"/>
      <c r="D428" s="11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107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2.75" customHeight="1">
      <c r="A429" s="41"/>
      <c r="B429" s="41"/>
      <c r="C429" s="110"/>
      <c r="D429" s="11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107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2.75" customHeight="1">
      <c r="A430" s="41"/>
      <c r="B430" s="41"/>
      <c r="C430" s="110"/>
      <c r="D430" s="11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107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2.75" customHeight="1">
      <c r="A431" s="41"/>
      <c r="B431" s="41"/>
      <c r="C431" s="110"/>
      <c r="D431" s="11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07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2.75" customHeight="1">
      <c r="A432" s="41"/>
      <c r="B432" s="41"/>
      <c r="C432" s="110"/>
      <c r="D432" s="11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107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2.75" customHeight="1">
      <c r="A433" s="41"/>
      <c r="B433" s="41"/>
      <c r="C433" s="110"/>
      <c r="D433" s="11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107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2.75" customHeight="1">
      <c r="A434" s="41"/>
      <c r="B434" s="41"/>
      <c r="C434" s="110"/>
      <c r="D434" s="11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107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2.75" customHeight="1">
      <c r="A435" s="41"/>
      <c r="B435" s="41"/>
      <c r="C435" s="110"/>
      <c r="D435" s="11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107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2.75" customHeight="1">
      <c r="A436" s="41"/>
      <c r="B436" s="41"/>
      <c r="C436" s="110"/>
      <c r="D436" s="11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107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2.75" customHeight="1">
      <c r="A437" s="41"/>
      <c r="B437" s="41"/>
      <c r="C437" s="110"/>
      <c r="D437" s="11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107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2.75" customHeight="1">
      <c r="A438" s="41"/>
      <c r="B438" s="41"/>
      <c r="C438" s="110"/>
      <c r="D438" s="11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107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2.75" customHeight="1">
      <c r="A439" s="41"/>
      <c r="B439" s="41"/>
      <c r="C439" s="110"/>
      <c r="D439" s="11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107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2.75" customHeight="1">
      <c r="A440" s="41"/>
      <c r="B440" s="41"/>
      <c r="C440" s="110"/>
      <c r="D440" s="11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107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2.75" customHeight="1">
      <c r="A441" s="41"/>
      <c r="B441" s="41"/>
      <c r="C441" s="110"/>
      <c r="D441" s="11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107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2.75" customHeight="1">
      <c r="A442" s="41"/>
      <c r="B442" s="41"/>
      <c r="C442" s="110"/>
      <c r="D442" s="11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107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2.75" customHeight="1">
      <c r="A443" s="41"/>
      <c r="B443" s="41"/>
      <c r="C443" s="110"/>
      <c r="D443" s="11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107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2.75" customHeight="1">
      <c r="A444" s="41"/>
      <c r="B444" s="41"/>
      <c r="C444" s="110"/>
      <c r="D444" s="11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107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2.75" customHeight="1">
      <c r="A445" s="41"/>
      <c r="B445" s="41"/>
      <c r="C445" s="110"/>
      <c r="D445" s="11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107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2.75" customHeight="1">
      <c r="A446" s="41"/>
      <c r="B446" s="41"/>
      <c r="C446" s="110"/>
      <c r="D446" s="11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107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2.75" customHeight="1">
      <c r="A447" s="41"/>
      <c r="B447" s="41"/>
      <c r="C447" s="110"/>
      <c r="D447" s="11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107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2.75" customHeight="1">
      <c r="A448" s="41"/>
      <c r="B448" s="41"/>
      <c r="C448" s="110"/>
      <c r="D448" s="11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107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2.75" customHeight="1">
      <c r="A449" s="41"/>
      <c r="B449" s="41"/>
      <c r="C449" s="110"/>
      <c r="D449" s="11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107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2.75" customHeight="1">
      <c r="A450" s="41"/>
      <c r="B450" s="41"/>
      <c r="C450" s="110"/>
      <c r="D450" s="11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107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2.75" customHeight="1">
      <c r="A451" s="41"/>
      <c r="B451" s="41"/>
      <c r="C451" s="110"/>
      <c r="D451" s="11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107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2.75" customHeight="1">
      <c r="A452" s="41"/>
      <c r="B452" s="41"/>
      <c r="C452" s="110"/>
      <c r="D452" s="11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107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2.75" customHeight="1">
      <c r="A453" s="41"/>
      <c r="B453" s="41"/>
      <c r="C453" s="110"/>
      <c r="D453" s="11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107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2.75" customHeight="1">
      <c r="A454" s="41"/>
      <c r="B454" s="41"/>
      <c r="C454" s="110"/>
      <c r="D454" s="11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107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2.75" customHeight="1">
      <c r="A455" s="41"/>
      <c r="B455" s="41"/>
      <c r="C455" s="110"/>
      <c r="D455" s="11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107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2.75" customHeight="1">
      <c r="A456" s="41"/>
      <c r="B456" s="41"/>
      <c r="C456" s="110"/>
      <c r="D456" s="11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107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2.75" customHeight="1">
      <c r="A457" s="41"/>
      <c r="B457" s="41"/>
      <c r="C457" s="110"/>
      <c r="D457" s="11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107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2.75" customHeight="1">
      <c r="A458" s="41"/>
      <c r="B458" s="41"/>
      <c r="C458" s="110"/>
      <c r="D458" s="11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107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2.75" customHeight="1">
      <c r="A459" s="41"/>
      <c r="B459" s="41"/>
      <c r="C459" s="110"/>
      <c r="D459" s="11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107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2.75" customHeight="1">
      <c r="A460" s="41"/>
      <c r="B460" s="41"/>
      <c r="C460" s="110"/>
      <c r="D460" s="11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107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2.75" customHeight="1">
      <c r="A461" s="41"/>
      <c r="B461" s="41"/>
      <c r="C461" s="110"/>
      <c r="D461" s="11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107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2.75" customHeight="1">
      <c r="A462" s="41"/>
      <c r="B462" s="41"/>
      <c r="C462" s="110"/>
      <c r="D462" s="11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07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2.75" customHeight="1">
      <c r="A463" s="41"/>
      <c r="B463" s="41"/>
      <c r="C463" s="110"/>
      <c r="D463" s="111"/>
      <c r="E463" s="41"/>
      <c r="F463" s="41"/>
      <c r="G463" s="41"/>
      <c r="H463" s="41"/>
      <c r="I463" s="41"/>
      <c r="J463" s="41"/>
      <c r="K463" s="41"/>
      <c r="L463" s="41"/>
      <c r="M463" s="111"/>
      <c r="N463" s="111"/>
      <c r="O463" s="109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2.75" customHeight="1">
      <c r="A464" s="41"/>
      <c r="B464" s="41"/>
      <c r="C464" s="110"/>
      <c r="D464" s="111"/>
      <c r="E464" s="41"/>
      <c r="F464" s="41"/>
      <c r="G464" s="41"/>
      <c r="H464" s="41"/>
      <c r="I464" s="41"/>
      <c r="J464" s="41"/>
      <c r="K464" s="41"/>
      <c r="L464" s="41"/>
      <c r="M464" s="111"/>
      <c r="N464" s="111"/>
      <c r="O464" s="109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2.75" customHeight="1">
      <c r="A465" s="41"/>
      <c r="B465" s="41"/>
      <c r="C465" s="110"/>
      <c r="D465" s="111"/>
      <c r="E465" s="41"/>
      <c r="F465" s="41"/>
      <c r="G465" s="41"/>
      <c r="H465" s="41"/>
      <c r="I465" s="41"/>
      <c r="J465" s="41"/>
      <c r="K465" s="41"/>
      <c r="L465" s="41"/>
      <c r="M465" s="111"/>
      <c r="N465" s="111"/>
      <c r="O465" s="109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2.75" customHeight="1">
      <c r="A466" s="41"/>
      <c r="B466" s="41"/>
      <c r="C466" s="110"/>
      <c r="D466" s="111"/>
      <c r="E466" s="41"/>
      <c r="F466" s="41"/>
      <c r="G466" s="41"/>
      <c r="H466" s="41"/>
      <c r="I466" s="41"/>
      <c r="J466" s="41"/>
      <c r="K466" s="41"/>
      <c r="L466" s="41"/>
      <c r="M466" s="111"/>
      <c r="N466" s="111"/>
      <c r="O466" s="109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2.75" customHeight="1">
      <c r="A467" s="41"/>
      <c r="B467" s="41"/>
      <c r="C467" s="110"/>
      <c r="D467" s="111"/>
      <c r="E467" s="41"/>
      <c r="F467" s="41"/>
      <c r="G467" s="41"/>
      <c r="H467" s="41"/>
      <c r="I467" s="41"/>
      <c r="J467" s="41"/>
      <c r="K467" s="41"/>
      <c r="L467" s="41"/>
      <c r="M467" s="111"/>
      <c r="N467" s="111"/>
      <c r="O467" s="109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2.75" customHeight="1">
      <c r="A468" s="41"/>
      <c r="B468" s="41"/>
      <c r="C468" s="110"/>
      <c r="D468" s="111"/>
      <c r="E468" s="41"/>
      <c r="F468" s="41"/>
      <c r="G468" s="41"/>
      <c r="H468" s="41"/>
      <c r="I468" s="41"/>
      <c r="J468" s="41"/>
      <c r="K468" s="41"/>
      <c r="L468" s="41"/>
      <c r="M468" s="111"/>
      <c r="N468" s="111"/>
      <c r="O468" s="109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2.75" customHeight="1">
      <c r="A469" s="41"/>
      <c r="B469" s="41"/>
      <c r="C469" s="110"/>
      <c r="D469" s="111"/>
      <c r="E469" s="41"/>
      <c r="F469" s="41"/>
      <c r="G469" s="41"/>
      <c r="H469" s="41"/>
      <c r="I469" s="41"/>
      <c r="J469" s="41"/>
      <c r="K469" s="41"/>
      <c r="L469" s="41"/>
      <c r="M469" s="111"/>
      <c r="N469" s="111"/>
      <c r="O469" s="109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2.75" customHeight="1">
      <c r="A470" s="41"/>
      <c r="B470" s="41"/>
      <c r="C470" s="110"/>
      <c r="D470" s="111"/>
      <c r="E470" s="41"/>
      <c r="F470" s="41"/>
      <c r="G470" s="41"/>
      <c r="H470" s="41"/>
      <c r="I470" s="41"/>
      <c r="J470" s="41"/>
      <c r="K470" s="41"/>
      <c r="L470" s="41"/>
      <c r="M470" s="111"/>
      <c r="N470" s="111"/>
      <c r="O470" s="109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2.75" customHeight="1">
      <c r="A471" s="41"/>
      <c r="B471" s="41"/>
      <c r="C471" s="110"/>
      <c r="D471" s="111"/>
      <c r="E471" s="41"/>
      <c r="F471" s="41"/>
      <c r="G471" s="41"/>
      <c r="H471" s="41"/>
      <c r="I471" s="41"/>
      <c r="J471" s="41"/>
      <c r="K471" s="41"/>
      <c r="L471" s="41"/>
      <c r="M471" s="111"/>
      <c r="N471" s="111"/>
      <c r="O471" s="109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2.75" customHeight="1">
      <c r="A472" s="41"/>
      <c r="B472" s="41"/>
      <c r="C472" s="110"/>
      <c r="D472" s="111"/>
      <c r="E472" s="41"/>
      <c r="F472" s="41"/>
      <c r="G472" s="41"/>
      <c r="H472" s="41"/>
      <c r="I472" s="41"/>
      <c r="J472" s="41"/>
      <c r="K472" s="41"/>
      <c r="L472" s="41"/>
      <c r="M472" s="111"/>
      <c r="N472" s="111"/>
      <c r="O472" s="109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2.75" customHeight="1">
      <c r="A473" s="41"/>
      <c r="B473" s="41"/>
      <c r="C473" s="110"/>
      <c r="D473" s="111"/>
      <c r="E473" s="41"/>
      <c r="F473" s="41"/>
      <c r="G473" s="41"/>
      <c r="H473" s="41"/>
      <c r="I473" s="41"/>
      <c r="J473" s="41"/>
      <c r="K473" s="41"/>
      <c r="L473" s="41"/>
      <c r="M473" s="111"/>
      <c r="N473" s="111"/>
      <c r="O473" s="109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2.75" customHeight="1">
      <c r="A474" s="41"/>
      <c r="B474" s="41"/>
      <c r="C474" s="110"/>
      <c r="D474" s="111"/>
      <c r="E474" s="41"/>
      <c r="F474" s="41"/>
      <c r="G474" s="41"/>
      <c r="H474" s="41"/>
      <c r="I474" s="41"/>
      <c r="J474" s="41"/>
      <c r="K474" s="41"/>
      <c r="L474" s="41"/>
      <c r="M474" s="111"/>
      <c r="N474" s="111"/>
      <c r="O474" s="109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2.75" customHeight="1">
      <c r="A475" s="41"/>
      <c r="B475" s="41"/>
      <c r="C475" s="110"/>
      <c r="D475" s="111"/>
      <c r="E475" s="41"/>
      <c r="F475" s="41"/>
      <c r="G475" s="41"/>
      <c r="H475" s="41"/>
      <c r="I475" s="41"/>
      <c r="J475" s="41"/>
      <c r="K475" s="41"/>
      <c r="L475" s="41"/>
      <c r="M475" s="111"/>
      <c r="N475" s="111"/>
      <c r="O475" s="109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2.75" customHeight="1">
      <c r="A476" s="41"/>
      <c r="B476" s="41"/>
      <c r="C476" s="110"/>
      <c r="D476" s="111"/>
      <c r="E476" s="41"/>
      <c r="F476" s="41"/>
      <c r="G476" s="41"/>
      <c r="H476" s="41"/>
      <c r="I476" s="41"/>
      <c r="J476" s="41"/>
      <c r="K476" s="41"/>
      <c r="L476" s="41"/>
      <c r="M476" s="111"/>
      <c r="N476" s="111"/>
      <c r="O476" s="109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2.75" customHeight="1">
      <c r="A477" s="41"/>
      <c r="B477" s="41"/>
      <c r="C477" s="110"/>
      <c r="D477" s="111"/>
      <c r="E477" s="41"/>
      <c r="F477" s="41"/>
      <c r="G477" s="41"/>
      <c r="H477" s="41"/>
      <c r="I477" s="41"/>
      <c r="J477" s="41"/>
      <c r="K477" s="41"/>
      <c r="L477" s="41"/>
      <c r="M477" s="111"/>
      <c r="N477" s="111"/>
      <c r="O477" s="109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2.75" customHeight="1">
      <c r="A478" s="41"/>
      <c r="B478" s="41"/>
      <c r="C478" s="110"/>
      <c r="D478" s="111"/>
      <c r="E478" s="41"/>
      <c r="F478" s="41"/>
      <c r="G478" s="41"/>
      <c r="H478" s="41"/>
      <c r="I478" s="41"/>
      <c r="J478" s="41"/>
      <c r="K478" s="41"/>
      <c r="L478" s="41"/>
      <c r="M478" s="111"/>
      <c r="N478" s="111"/>
      <c r="O478" s="109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2.75" customHeight="1">
      <c r="A479" s="41"/>
      <c r="B479" s="41"/>
      <c r="C479" s="110"/>
      <c r="D479" s="111"/>
      <c r="E479" s="41"/>
      <c r="F479" s="41"/>
      <c r="G479" s="41"/>
      <c r="H479" s="41"/>
      <c r="I479" s="41"/>
      <c r="J479" s="41"/>
      <c r="K479" s="41"/>
      <c r="L479" s="41"/>
      <c r="M479" s="111"/>
      <c r="N479" s="111"/>
      <c r="O479" s="109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2.75" customHeight="1">
      <c r="A480" s="41"/>
      <c r="B480" s="41"/>
      <c r="C480" s="110"/>
      <c r="D480" s="111"/>
      <c r="E480" s="41"/>
      <c r="F480" s="41"/>
      <c r="G480" s="41"/>
      <c r="H480" s="41"/>
      <c r="I480" s="41"/>
      <c r="J480" s="41"/>
      <c r="K480" s="41"/>
      <c r="L480" s="41"/>
      <c r="M480" s="111"/>
      <c r="N480" s="111"/>
      <c r="O480" s="109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2.75" customHeight="1">
      <c r="A481" s="41"/>
      <c r="B481" s="41"/>
      <c r="C481" s="110"/>
      <c r="D481" s="111"/>
      <c r="E481" s="41"/>
      <c r="F481" s="41"/>
      <c r="G481" s="41"/>
      <c r="H481" s="41"/>
      <c r="I481" s="41"/>
      <c r="J481" s="41"/>
      <c r="K481" s="41"/>
      <c r="L481" s="41"/>
      <c r="M481" s="111"/>
      <c r="N481" s="111"/>
      <c r="O481" s="109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2.75" customHeight="1">
      <c r="A482" s="41"/>
      <c r="B482" s="41"/>
      <c r="C482" s="110"/>
      <c r="D482" s="111"/>
      <c r="E482" s="41"/>
      <c r="F482" s="41"/>
      <c r="G482" s="41"/>
      <c r="H482" s="41"/>
      <c r="I482" s="41"/>
      <c r="J482" s="41"/>
      <c r="K482" s="41"/>
      <c r="L482" s="41"/>
      <c r="M482" s="111"/>
      <c r="N482" s="111"/>
      <c r="O482" s="109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2.75" customHeight="1">
      <c r="A483" s="41"/>
      <c r="B483" s="41"/>
      <c r="C483" s="110"/>
      <c r="D483" s="111"/>
      <c r="E483" s="41"/>
      <c r="F483" s="41"/>
      <c r="G483" s="41"/>
      <c r="H483" s="41"/>
      <c r="I483" s="41"/>
      <c r="J483" s="41"/>
      <c r="K483" s="41"/>
      <c r="L483" s="41"/>
      <c r="M483" s="111"/>
      <c r="N483" s="111"/>
      <c r="O483" s="109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2.75" customHeight="1">
      <c r="A484" s="41"/>
      <c r="B484" s="41"/>
      <c r="C484" s="110"/>
      <c r="D484" s="111"/>
      <c r="E484" s="41"/>
      <c r="F484" s="41"/>
      <c r="G484" s="41"/>
      <c r="H484" s="41"/>
      <c r="I484" s="41"/>
      <c r="J484" s="41"/>
      <c r="K484" s="41"/>
      <c r="L484" s="41"/>
      <c r="M484" s="111"/>
      <c r="N484" s="111"/>
      <c r="O484" s="109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2.75" customHeight="1">
      <c r="A485" s="41"/>
      <c r="B485" s="41"/>
      <c r="C485" s="110"/>
      <c r="D485" s="111"/>
      <c r="E485" s="41"/>
      <c r="F485" s="41"/>
      <c r="G485" s="41"/>
      <c r="H485" s="41"/>
      <c r="I485" s="41"/>
      <c r="J485" s="41"/>
      <c r="K485" s="41"/>
      <c r="L485" s="41"/>
      <c r="M485" s="111"/>
      <c r="N485" s="111"/>
      <c r="O485" s="109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2.75" customHeight="1">
      <c r="A486" s="41"/>
      <c r="B486" s="41"/>
      <c r="C486" s="110"/>
      <c r="D486" s="111"/>
      <c r="E486" s="41"/>
      <c r="F486" s="41"/>
      <c r="G486" s="41"/>
      <c r="H486" s="41"/>
      <c r="I486" s="41"/>
      <c r="J486" s="41"/>
      <c r="K486" s="41"/>
      <c r="L486" s="41"/>
      <c r="M486" s="111"/>
      <c r="N486" s="111"/>
      <c r="O486" s="109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2.75" customHeight="1">
      <c r="A487" s="41"/>
      <c r="B487" s="41"/>
      <c r="C487" s="110"/>
      <c r="D487" s="111"/>
      <c r="E487" s="41"/>
      <c r="F487" s="41"/>
      <c r="G487" s="41"/>
      <c r="H487" s="41"/>
      <c r="I487" s="41"/>
      <c r="J487" s="41"/>
      <c r="K487" s="41"/>
      <c r="L487" s="41"/>
      <c r="M487" s="111"/>
      <c r="N487" s="111"/>
      <c r="O487" s="109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2.75" customHeight="1">
      <c r="A488" s="41"/>
      <c r="B488" s="41"/>
      <c r="C488" s="110"/>
      <c r="D488" s="111"/>
      <c r="E488" s="41"/>
      <c r="F488" s="41"/>
      <c r="G488" s="41"/>
      <c r="H488" s="41"/>
      <c r="I488" s="41"/>
      <c r="J488" s="41"/>
      <c r="K488" s="41"/>
      <c r="L488" s="41"/>
      <c r="M488" s="111"/>
      <c r="N488" s="111"/>
      <c r="O488" s="109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2.75" customHeight="1">
      <c r="A489" s="41"/>
      <c r="B489" s="41"/>
      <c r="C489" s="110"/>
      <c r="D489" s="111"/>
      <c r="E489" s="41"/>
      <c r="F489" s="41"/>
      <c r="G489" s="41"/>
      <c r="H489" s="41"/>
      <c r="I489" s="41"/>
      <c r="J489" s="41"/>
      <c r="K489" s="41"/>
      <c r="L489" s="41"/>
      <c r="M489" s="111"/>
      <c r="N489" s="111"/>
      <c r="O489" s="109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2.75" customHeight="1">
      <c r="A490" s="41"/>
      <c r="B490" s="41"/>
      <c r="C490" s="110"/>
      <c r="D490" s="111"/>
      <c r="E490" s="41"/>
      <c r="F490" s="41"/>
      <c r="G490" s="41"/>
      <c r="H490" s="41"/>
      <c r="I490" s="41"/>
      <c r="J490" s="41"/>
      <c r="K490" s="41"/>
      <c r="L490" s="41"/>
      <c r="M490" s="111"/>
      <c r="N490" s="111"/>
      <c r="O490" s="109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2.75" customHeight="1">
      <c r="A491" s="41"/>
      <c r="B491" s="41"/>
      <c r="C491" s="110"/>
      <c r="D491" s="111"/>
      <c r="E491" s="41"/>
      <c r="F491" s="41"/>
      <c r="G491" s="41"/>
      <c r="H491" s="41"/>
      <c r="I491" s="41"/>
      <c r="J491" s="41"/>
      <c r="K491" s="41"/>
      <c r="L491" s="41"/>
      <c r="M491" s="111"/>
      <c r="N491" s="111"/>
      <c r="O491" s="109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2.75" customHeight="1">
      <c r="A492" s="41"/>
      <c r="B492" s="41"/>
      <c r="C492" s="110"/>
      <c r="D492" s="111"/>
      <c r="E492" s="41"/>
      <c r="F492" s="41"/>
      <c r="G492" s="41"/>
      <c r="H492" s="41"/>
      <c r="I492" s="41"/>
      <c r="J492" s="41"/>
      <c r="K492" s="41"/>
      <c r="L492" s="41"/>
      <c r="M492" s="111"/>
      <c r="N492" s="111"/>
      <c r="O492" s="109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2.75" customHeight="1">
      <c r="A493" s="41"/>
      <c r="B493" s="41"/>
      <c r="C493" s="110"/>
      <c r="D493" s="111"/>
      <c r="E493" s="41"/>
      <c r="F493" s="41"/>
      <c r="G493" s="41"/>
      <c r="H493" s="41"/>
      <c r="I493" s="41"/>
      <c r="J493" s="41"/>
      <c r="K493" s="41"/>
      <c r="L493" s="41"/>
      <c r="M493" s="111"/>
      <c r="N493" s="111"/>
      <c r="O493" s="109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2.75" customHeight="1">
      <c r="A494" s="41"/>
      <c r="B494" s="41"/>
      <c r="C494" s="110"/>
      <c r="D494" s="111"/>
      <c r="E494" s="41"/>
      <c r="F494" s="41"/>
      <c r="G494" s="41"/>
      <c r="H494" s="41"/>
      <c r="I494" s="41"/>
      <c r="J494" s="41"/>
      <c r="K494" s="41"/>
      <c r="L494" s="41"/>
      <c r="M494" s="111"/>
      <c r="N494" s="111"/>
      <c r="O494" s="109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2.75" customHeight="1">
      <c r="A495" s="41"/>
      <c r="B495" s="41"/>
      <c r="C495" s="110"/>
      <c r="D495" s="111"/>
      <c r="E495" s="41"/>
      <c r="F495" s="41"/>
      <c r="G495" s="41"/>
      <c r="H495" s="41"/>
      <c r="I495" s="41"/>
      <c r="J495" s="41"/>
      <c r="K495" s="41"/>
      <c r="L495" s="41"/>
      <c r="M495" s="111"/>
      <c r="N495" s="111"/>
      <c r="O495" s="109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2.75" customHeight="1">
      <c r="A496" s="41"/>
      <c r="B496" s="41"/>
      <c r="C496" s="110"/>
      <c r="D496" s="111"/>
      <c r="E496" s="41"/>
      <c r="F496" s="41"/>
      <c r="G496" s="41"/>
      <c r="H496" s="41"/>
      <c r="I496" s="41"/>
      <c r="J496" s="41"/>
      <c r="K496" s="41"/>
      <c r="L496" s="41"/>
      <c r="M496" s="111"/>
      <c r="N496" s="111"/>
      <c r="O496" s="109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2.75" customHeight="1">
      <c r="A770" s="41"/>
      <c r="B770" s="41"/>
      <c r="C770" s="41"/>
      <c r="D770" s="11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107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2.75" customHeight="1">
      <c r="A771" s="41"/>
      <c r="B771" s="41"/>
      <c r="C771" s="41"/>
      <c r="D771" s="11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107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2.75" customHeight="1">
      <c r="A772" s="41"/>
      <c r="B772" s="41"/>
      <c r="C772" s="41"/>
      <c r="D772" s="11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107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2.75" customHeight="1">
      <c r="A773" s="41"/>
      <c r="B773" s="41"/>
      <c r="C773" s="41"/>
      <c r="D773" s="11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107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2.75" customHeight="1">
      <c r="A774" s="41"/>
      <c r="B774" s="41"/>
      <c r="C774" s="41"/>
      <c r="D774" s="11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107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2.75" customHeight="1">
      <c r="A775" s="41"/>
      <c r="B775" s="41"/>
      <c r="C775" s="41"/>
      <c r="D775" s="11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107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2.75" customHeight="1">
      <c r="A776" s="41"/>
      <c r="B776" s="41"/>
      <c r="C776" s="41"/>
      <c r="D776" s="11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107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2.75" customHeight="1">
      <c r="A777" s="41"/>
      <c r="B777" s="41"/>
      <c r="C777" s="41"/>
      <c r="D777" s="11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107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2.75" customHeight="1">
      <c r="A778" s="41"/>
      <c r="B778" s="41"/>
      <c r="C778" s="41"/>
      <c r="D778" s="11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107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2.75" customHeight="1">
      <c r="A779" s="41"/>
      <c r="B779" s="41"/>
      <c r="C779" s="41"/>
      <c r="D779" s="11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107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2.75" customHeight="1">
      <c r="A780" s="41"/>
      <c r="B780" s="41"/>
      <c r="C780" s="41"/>
      <c r="D780" s="11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107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2.75" customHeight="1">
      <c r="A781" s="41"/>
      <c r="B781" s="41"/>
      <c r="C781" s="41"/>
      <c r="D781" s="11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107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2.75" customHeight="1">
      <c r="A782" s="41"/>
      <c r="B782" s="41"/>
      <c r="C782" s="41"/>
      <c r="D782" s="11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107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2.75" customHeight="1">
      <c r="A783" s="41"/>
      <c r="B783" s="41"/>
      <c r="C783" s="41"/>
      <c r="D783" s="11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107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2.75" customHeight="1">
      <c r="A784" s="41"/>
      <c r="B784" s="41"/>
      <c r="C784" s="41"/>
      <c r="D784" s="11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107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2.75" customHeight="1">
      <c r="A785" s="41"/>
      <c r="B785" s="41"/>
      <c r="C785" s="41"/>
      <c r="D785" s="11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107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2.75" customHeight="1">
      <c r="A786" s="41"/>
      <c r="B786" s="41"/>
      <c r="C786" s="41"/>
      <c r="D786" s="11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107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2.75" customHeight="1">
      <c r="A787" s="41"/>
      <c r="B787" s="41"/>
      <c r="C787" s="41"/>
      <c r="D787" s="11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107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2.75" customHeight="1">
      <c r="A788" s="41"/>
      <c r="B788" s="41"/>
      <c r="C788" s="41"/>
      <c r="D788" s="11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107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2.75" customHeight="1">
      <c r="A789" s="41"/>
      <c r="B789" s="41"/>
      <c r="C789" s="41"/>
      <c r="D789" s="11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107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2.75" customHeight="1">
      <c r="A790" s="41"/>
      <c r="B790" s="41"/>
      <c r="C790" s="41"/>
      <c r="D790" s="11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107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2.75" customHeight="1">
      <c r="A791" s="41"/>
      <c r="B791" s="41"/>
      <c r="C791" s="41"/>
      <c r="D791" s="11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107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2.75" customHeight="1">
      <c r="A792" s="41"/>
      <c r="B792" s="41"/>
      <c r="C792" s="41"/>
      <c r="D792" s="11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107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2.75" customHeight="1">
      <c r="A793" s="41"/>
      <c r="B793" s="41"/>
      <c r="C793" s="41"/>
      <c r="D793" s="11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107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2.75" customHeight="1">
      <c r="A794" s="41"/>
      <c r="B794" s="41"/>
      <c r="C794" s="41"/>
      <c r="D794" s="11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107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2.75" customHeight="1">
      <c r="A795" s="41"/>
      <c r="B795" s="41"/>
      <c r="C795" s="41"/>
      <c r="D795" s="11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107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2.75" customHeight="1">
      <c r="A796" s="41"/>
      <c r="B796" s="41"/>
      <c r="C796" s="41"/>
      <c r="D796" s="11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107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2.75" customHeight="1">
      <c r="A797" s="41"/>
      <c r="B797" s="41"/>
      <c r="C797" s="41"/>
      <c r="D797" s="11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07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2.75" customHeight="1">
      <c r="A798" s="41"/>
      <c r="B798" s="41"/>
      <c r="C798" s="41"/>
      <c r="D798" s="11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107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2.75" customHeight="1">
      <c r="A799" s="41"/>
      <c r="B799" s="41"/>
      <c r="C799" s="41"/>
      <c r="D799" s="11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107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2.75" customHeight="1">
      <c r="A800" s="41"/>
      <c r="B800" s="41"/>
      <c r="C800" s="41"/>
      <c r="D800" s="11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107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2.75" customHeight="1">
      <c r="A801" s="41"/>
      <c r="B801" s="41"/>
      <c r="C801" s="41"/>
      <c r="D801" s="11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107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2.75" customHeight="1">
      <c r="A802" s="41"/>
      <c r="B802" s="41"/>
      <c r="C802" s="41"/>
      <c r="D802" s="11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107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2.75" customHeight="1">
      <c r="A803" s="41"/>
      <c r="B803" s="41"/>
      <c r="C803" s="41"/>
      <c r="D803" s="11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107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2.75" customHeight="1">
      <c r="A804" s="41"/>
      <c r="B804" s="41"/>
      <c r="C804" s="41"/>
      <c r="D804" s="11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107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2.75" customHeight="1">
      <c r="A805" s="41"/>
      <c r="B805" s="41"/>
      <c r="C805" s="41"/>
      <c r="D805" s="11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107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2.75" customHeight="1">
      <c r="A806" s="41"/>
      <c r="B806" s="41"/>
      <c r="C806" s="41"/>
      <c r="D806" s="11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107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2.75" customHeight="1">
      <c r="A807" s="41"/>
      <c r="B807" s="41"/>
      <c r="C807" s="41"/>
      <c r="D807" s="11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107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2.75" customHeight="1">
      <c r="A808" s="41"/>
      <c r="B808" s="41"/>
      <c r="C808" s="41"/>
      <c r="D808" s="11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107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2.75" customHeight="1">
      <c r="A809" s="41"/>
      <c r="B809" s="41"/>
      <c r="C809" s="41"/>
      <c r="D809" s="11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107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2.75" customHeight="1">
      <c r="A810" s="41"/>
      <c r="B810" s="41"/>
      <c r="C810" s="41"/>
      <c r="D810" s="11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107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2.75" customHeight="1">
      <c r="A811" s="41"/>
      <c r="B811" s="41"/>
      <c r="C811" s="41"/>
      <c r="D811" s="11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107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2.75" customHeight="1">
      <c r="A812" s="41"/>
      <c r="B812" s="41"/>
      <c r="C812" s="41"/>
      <c r="D812" s="11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107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2.75" customHeight="1">
      <c r="A813" s="41"/>
      <c r="B813" s="41"/>
      <c r="C813" s="41"/>
      <c r="D813" s="11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107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2.75" customHeight="1">
      <c r="A814" s="41"/>
      <c r="B814" s="41"/>
      <c r="C814" s="41"/>
      <c r="D814" s="11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107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2.75" customHeight="1">
      <c r="A815" s="41"/>
      <c r="B815" s="41"/>
      <c r="C815" s="41"/>
      <c r="D815" s="11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107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2.75" customHeight="1">
      <c r="A816" s="41"/>
      <c r="B816" s="41"/>
      <c r="C816" s="41"/>
      <c r="D816" s="11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107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2.75" customHeight="1">
      <c r="A817" s="41"/>
      <c r="B817" s="41"/>
      <c r="C817" s="41"/>
      <c r="D817" s="11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107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2.75" customHeight="1">
      <c r="A818" s="41"/>
      <c r="B818" s="41"/>
      <c r="C818" s="41"/>
      <c r="D818" s="11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107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2.75" customHeight="1">
      <c r="A819" s="41"/>
      <c r="B819" s="41"/>
      <c r="C819" s="41"/>
      <c r="D819" s="11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107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2.75" customHeight="1">
      <c r="A820" s="41"/>
      <c r="B820" s="41"/>
      <c r="C820" s="41"/>
      <c r="D820" s="11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107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2.75" customHeight="1">
      <c r="A821" s="41"/>
      <c r="B821" s="41"/>
      <c r="C821" s="41"/>
      <c r="D821" s="11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107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2.75" customHeight="1">
      <c r="A822" s="41"/>
      <c r="B822" s="41"/>
      <c r="C822" s="41"/>
      <c r="D822" s="11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107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2.75" customHeight="1">
      <c r="A823" s="41"/>
      <c r="B823" s="41"/>
      <c r="C823" s="41"/>
      <c r="D823" s="11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107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2.75" customHeight="1">
      <c r="A824" s="41"/>
      <c r="B824" s="41"/>
      <c r="C824" s="41"/>
      <c r="D824" s="11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107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2.75" customHeight="1">
      <c r="A825" s="41"/>
      <c r="B825" s="41"/>
      <c r="C825" s="41"/>
      <c r="D825" s="11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107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2.75" customHeight="1">
      <c r="A826" s="41"/>
      <c r="B826" s="41"/>
      <c r="C826" s="41"/>
      <c r="D826" s="11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107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2.75" customHeight="1">
      <c r="A827" s="41"/>
      <c r="B827" s="41"/>
      <c r="C827" s="41"/>
      <c r="D827" s="11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107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2.75" customHeight="1">
      <c r="A828" s="41"/>
      <c r="B828" s="41"/>
      <c r="C828" s="41"/>
      <c r="D828" s="11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107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2.75" customHeight="1">
      <c r="A829" s="41"/>
      <c r="B829" s="41"/>
      <c r="C829" s="41"/>
      <c r="D829" s="11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107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2.75" customHeight="1">
      <c r="A830" s="41"/>
      <c r="B830" s="41"/>
      <c r="C830" s="41"/>
      <c r="D830" s="11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107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2.75" customHeight="1">
      <c r="A831" s="41"/>
      <c r="B831" s="41"/>
      <c r="C831" s="41"/>
      <c r="D831" s="11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107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2.75" customHeight="1">
      <c r="A832" s="41"/>
      <c r="B832" s="41"/>
      <c r="C832" s="41"/>
      <c r="D832" s="11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107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2.75" customHeight="1">
      <c r="A833" s="41"/>
      <c r="B833" s="41"/>
      <c r="C833" s="41"/>
      <c r="D833" s="11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107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2.75" customHeight="1">
      <c r="A834" s="41"/>
      <c r="B834" s="41"/>
      <c r="C834" s="41"/>
      <c r="D834" s="11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107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2.75" customHeight="1">
      <c r="A835" s="41"/>
      <c r="B835" s="41"/>
      <c r="C835" s="41"/>
      <c r="D835" s="11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107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2.75" customHeight="1">
      <c r="A836" s="41"/>
      <c r="B836" s="41"/>
      <c r="C836" s="41"/>
      <c r="D836" s="11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107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2.75" customHeight="1">
      <c r="A837" s="41"/>
      <c r="B837" s="41"/>
      <c r="C837" s="41"/>
      <c r="D837" s="11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107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2.75" customHeight="1">
      <c r="A838" s="41"/>
      <c r="B838" s="41"/>
      <c r="C838" s="41"/>
      <c r="D838" s="11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107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2.75" customHeight="1">
      <c r="A839" s="41"/>
      <c r="B839" s="41"/>
      <c r="C839" s="41"/>
      <c r="D839" s="11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107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2.75" customHeight="1">
      <c r="A840" s="41"/>
      <c r="B840" s="41"/>
      <c r="C840" s="41"/>
      <c r="D840" s="11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107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2.75" customHeight="1">
      <c r="A841" s="41"/>
      <c r="B841" s="41"/>
      <c r="C841" s="41"/>
      <c r="D841" s="11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107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2.75" customHeight="1">
      <c r="A842" s="41"/>
      <c r="B842" s="41"/>
      <c r="C842" s="41"/>
      <c r="D842" s="11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107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2.75" customHeight="1">
      <c r="A843" s="41"/>
      <c r="B843" s="41"/>
      <c r="C843" s="41"/>
      <c r="D843" s="11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107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2.75" customHeight="1">
      <c r="A844" s="41"/>
      <c r="B844" s="41"/>
      <c r="C844" s="41"/>
      <c r="D844" s="11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107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2.75" customHeight="1">
      <c r="A845" s="41"/>
      <c r="B845" s="41"/>
      <c r="C845" s="41"/>
      <c r="D845" s="11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107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2.75" customHeight="1">
      <c r="A846" s="41"/>
      <c r="B846" s="41"/>
      <c r="C846" s="41"/>
      <c r="D846" s="11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107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2.75" customHeight="1">
      <c r="A847" s="41"/>
      <c r="B847" s="41"/>
      <c r="C847" s="41"/>
      <c r="D847" s="11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107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2.75" customHeight="1">
      <c r="A848" s="41"/>
      <c r="B848" s="41"/>
      <c r="C848" s="41"/>
      <c r="D848" s="11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107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2.75" customHeight="1">
      <c r="A849" s="41"/>
      <c r="B849" s="41"/>
      <c r="C849" s="41"/>
      <c r="D849" s="11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107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2.75" customHeight="1">
      <c r="A850" s="41"/>
      <c r="B850" s="41"/>
      <c r="C850" s="41"/>
      <c r="D850" s="11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107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2.75" customHeight="1">
      <c r="A851" s="41"/>
      <c r="B851" s="41"/>
      <c r="C851" s="41"/>
      <c r="D851" s="11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107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2.75" customHeight="1">
      <c r="A852" s="41"/>
      <c r="B852" s="41"/>
      <c r="C852" s="41"/>
      <c r="D852" s="11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107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2.75" customHeight="1">
      <c r="A853" s="41"/>
      <c r="B853" s="41"/>
      <c r="C853" s="41"/>
      <c r="D853" s="11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107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2.75" customHeight="1">
      <c r="A854" s="41"/>
      <c r="B854" s="41"/>
      <c r="C854" s="41"/>
      <c r="D854" s="11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107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2.75" customHeight="1">
      <c r="A855" s="41"/>
      <c r="B855" s="41"/>
      <c r="C855" s="41"/>
      <c r="D855" s="11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107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2.75" customHeight="1">
      <c r="A856" s="41"/>
      <c r="B856" s="41"/>
      <c r="C856" s="41"/>
      <c r="D856" s="11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107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2.75" customHeight="1">
      <c r="A857" s="41"/>
      <c r="B857" s="41"/>
      <c r="C857" s="41"/>
      <c r="D857" s="11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107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2.75" customHeight="1">
      <c r="A858" s="41"/>
      <c r="B858" s="41"/>
      <c r="C858" s="41"/>
      <c r="D858" s="11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107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2.75" customHeight="1">
      <c r="A859" s="41"/>
      <c r="B859" s="41"/>
      <c r="C859" s="41"/>
      <c r="D859" s="11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107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2.75" customHeight="1">
      <c r="A860" s="41"/>
      <c r="B860" s="41"/>
      <c r="C860" s="41"/>
      <c r="D860" s="11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107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2.75" customHeight="1">
      <c r="A861" s="41"/>
      <c r="B861" s="41"/>
      <c r="C861" s="41"/>
      <c r="D861" s="11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107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2.75" customHeight="1">
      <c r="A862" s="41"/>
      <c r="B862" s="41"/>
      <c r="C862" s="41"/>
      <c r="D862" s="11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107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2.75" customHeight="1">
      <c r="A863" s="41"/>
      <c r="B863" s="41"/>
      <c r="C863" s="41"/>
      <c r="D863" s="11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107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2.75" customHeight="1">
      <c r="A864" s="41"/>
      <c r="B864" s="41"/>
      <c r="C864" s="41"/>
      <c r="D864" s="11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107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2.75" customHeight="1">
      <c r="A865" s="41"/>
      <c r="B865" s="41"/>
      <c r="C865" s="41"/>
      <c r="D865" s="11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107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2.75" customHeight="1">
      <c r="A866" s="41"/>
      <c r="B866" s="41"/>
      <c r="C866" s="41"/>
      <c r="D866" s="11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107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2.75" customHeight="1">
      <c r="A867" s="41"/>
      <c r="B867" s="41"/>
      <c r="C867" s="41"/>
      <c r="D867" s="11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107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2.75" customHeight="1">
      <c r="A868" s="41"/>
      <c r="B868" s="41"/>
      <c r="C868" s="41"/>
      <c r="D868" s="11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107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2.75" customHeight="1">
      <c r="A869" s="41"/>
      <c r="B869" s="41"/>
      <c r="C869" s="41"/>
      <c r="D869" s="11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07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2.75" customHeight="1">
      <c r="A870" s="41"/>
      <c r="B870" s="41"/>
      <c r="C870" s="41"/>
      <c r="D870" s="11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107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2.75" customHeight="1">
      <c r="A871" s="41"/>
      <c r="B871" s="41"/>
      <c r="C871" s="41"/>
      <c r="D871" s="11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107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2.75" customHeight="1">
      <c r="A872" s="41"/>
      <c r="B872" s="41"/>
      <c r="C872" s="41"/>
      <c r="D872" s="11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107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2.75" customHeight="1">
      <c r="A873" s="41"/>
      <c r="B873" s="41"/>
      <c r="C873" s="41"/>
      <c r="D873" s="11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107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2.75" customHeight="1">
      <c r="A874" s="41"/>
      <c r="B874" s="41"/>
      <c r="C874" s="41"/>
      <c r="D874" s="11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107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2.75" customHeight="1">
      <c r="A875" s="41"/>
      <c r="B875" s="41"/>
      <c r="C875" s="41"/>
      <c r="D875" s="11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107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2.75" customHeight="1">
      <c r="A876" s="41"/>
      <c r="B876" s="41"/>
      <c r="C876" s="41"/>
      <c r="D876" s="11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107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2.75" customHeight="1">
      <c r="A877" s="41"/>
      <c r="B877" s="41"/>
      <c r="C877" s="41"/>
      <c r="D877" s="11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107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2.75" customHeight="1">
      <c r="A878" s="41"/>
      <c r="B878" s="41"/>
      <c r="C878" s="41"/>
      <c r="D878" s="11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107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2.75" customHeight="1">
      <c r="A879" s="41"/>
      <c r="B879" s="41"/>
      <c r="C879" s="41"/>
      <c r="D879" s="11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107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2.75" customHeight="1">
      <c r="A880" s="41"/>
      <c r="B880" s="41"/>
      <c r="C880" s="41"/>
      <c r="D880" s="11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107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2.75" customHeight="1">
      <c r="A881" s="41"/>
      <c r="B881" s="41"/>
      <c r="C881" s="41"/>
      <c r="D881" s="11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107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2.75" customHeight="1">
      <c r="A882" s="41"/>
      <c r="B882" s="41"/>
      <c r="C882" s="41"/>
      <c r="D882" s="11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107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2.75" customHeight="1">
      <c r="A883" s="41"/>
      <c r="B883" s="41"/>
      <c r="C883" s="41"/>
      <c r="D883" s="11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107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2.75" customHeight="1">
      <c r="A884" s="41"/>
      <c r="B884" s="41"/>
      <c r="C884" s="41"/>
      <c r="D884" s="11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107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2.75" customHeight="1">
      <c r="A885" s="41"/>
      <c r="B885" s="41"/>
      <c r="C885" s="41"/>
      <c r="D885" s="11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107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2.75" customHeight="1">
      <c r="A886" s="41"/>
      <c r="B886" s="41"/>
      <c r="C886" s="41"/>
      <c r="D886" s="11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107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2.75" customHeight="1">
      <c r="A887" s="41"/>
      <c r="B887" s="41"/>
      <c r="C887" s="41"/>
      <c r="D887" s="11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07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2.75" customHeight="1">
      <c r="A888" s="41"/>
      <c r="B888" s="41"/>
      <c r="C888" s="41"/>
      <c r="D888" s="11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107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2.75" customHeight="1">
      <c r="A889" s="41"/>
      <c r="B889" s="41"/>
      <c r="C889" s="41"/>
      <c r="D889" s="11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107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2.75" customHeight="1">
      <c r="A890" s="41"/>
      <c r="B890" s="41"/>
      <c r="C890" s="41"/>
      <c r="D890" s="11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107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2.75" customHeight="1">
      <c r="A891" s="41"/>
      <c r="B891" s="41"/>
      <c r="C891" s="41"/>
      <c r="D891" s="11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107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2.75" customHeight="1">
      <c r="A892" s="41"/>
      <c r="B892" s="41"/>
      <c r="C892" s="41"/>
      <c r="D892" s="11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107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2.75" customHeight="1">
      <c r="A893" s="41"/>
      <c r="B893" s="41"/>
      <c r="C893" s="41"/>
      <c r="D893" s="11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107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2.75" customHeight="1">
      <c r="A894" s="41"/>
      <c r="B894" s="41"/>
      <c r="C894" s="41"/>
      <c r="D894" s="11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107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2.75" customHeight="1">
      <c r="A895" s="41"/>
      <c r="B895" s="41"/>
      <c r="C895" s="41"/>
      <c r="D895" s="11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107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2.75" customHeight="1">
      <c r="A896" s="41"/>
      <c r="B896" s="41"/>
      <c r="C896" s="41"/>
      <c r="D896" s="11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107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2.75" customHeight="1">
      <c r="A897" s="41"/>
      <c r="B897" s="41"/>
      <c r="C897" s="41"/>
      <c r="D897" s="11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107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2.75" customHeight="1">
      <c r="A898" s="41"/>
      <c r="B898" s="41"/>
      <c r="C898" s="41"/>
      <c r="D898" s="11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107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2.75" customHeight="1">
      <c r="A899" s="41"/>
      <c r="B899" s="41"/>
      <c r="C899" s="41"/>
      <c r="D899" s="11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107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2.75" customHeight="1">
      <c r="A900" s="41"/>
      <c r="B900" s="41"/>
      <c r="C900" s="41"/>
      <c r="D900" s="11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107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2.75" customHeight="1">
      <c r="A901" s="41"/>
      <c r="B901" s="41"/>
      <c r="C901" s="41"/>
      <c r="D901" s="11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107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2.75" customHeight="1">
      <c r="A902" s="41"/>
      <c r="B902" s="41"/>
      <c r="C902" s="41"/>
      <c r="D902" s="11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107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2.75" customHeight="1">
      <c r="A903" s="41"/>
      <c r="B903" s="41"/>
      <c r="C903" s="41"/>
      <c r="D903" s="11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107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2.75" customHeight="1">
      <c r="A904" s="41"/>
      <c r="B904" s="41"/>
      <c r="C904" s="41"/>
      <c r="D904" s="11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107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2.75" customHeight="1">
      <c r="A905" s="41"/>
      <c r="B905" s="41"/>
      <c r="C905" s="41"/>
      <c r="D905" s="11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107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2.75" customHeight="1">
      <c r="A906" s="41"/>
      <c r="B906" s="41"/>
      <c r="C906" s="41"/>
      <c r="D906" s="11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107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2.75" customHeight="1">
      <c r="A907" s="41"/>
      <c r="B907" s="41"/>
      <c r="C907" s="41"/>
      <c r="D907" s="11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107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2.75" customHeight="1">
      <c r="A908" s="41"/>
      <c r="B908" s="41"/>
      <c r="C908" s="41"/>
      <c r="D908" s="11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107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2.75" customHeight="1">
      <c r="A909" s="41"/>
      <c r="B909" s="41"/>
      <c r="C909" s="41"/>
      <c r="D909" s="11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107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2.75" customHeight="1">
      <c r="A910" s="41"/>
      <c r="B910" s="41"/>
      <c r="C910" s="41"/>
      <c r="D910" s="11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107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2.75" customHeight="1">
      <c r="A911" s="41"/>
      <c r="B911" s="41"/>
      <c r="C911" s="41"/>
      <c r="D911" s="11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107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2.75" customHeight="1">
      <c r="A912" s="41"/>
      <c r="B912" s="41"/>
      <c r="C912" s="41"/>
      <c r="D912" s="11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107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2.75" customHeight="1">
      <c r="A913" s="41"/>
      <c r="B913" s="41"/>
      <c r="C913" s="41"/>
      <c r="D913" s="11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107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2.75" customHeight="1">
      <c r="A914" s="41"/>
      <c r="B914" s="41"/>
      <c r="C914" s="41"/>
      <c r="D914" s="11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107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2.75" customHeight="1">
      <c r="A915" s="41"/>
      <c r="B915" s="41"/>
      <c r="C915" s="41"/>
      <c r="D915" s="11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107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2.75" customHeight="1">
      <c r="A916" s="41"/>
      <c r="B916" s="41"/>
      <c r="C916" s="41"/>
      <c r="D916" s="11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107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2.75" customHeight="1">
      <c r="A917" s="41"/>
      <c r="B917" s="41"/>
      <c r="C917" s="41"/>
      <c r="D917" s="11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107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2.75" customHeight="1">
      <c r="A918" s="41"/>
      <c r="B918" s="41"/>
      <c r="C918" s="41"/>
      <c r="D918" s="11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107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2.75" customHeight="1">
      <c r="A919" s="41"/>
      <c r="B919" s="41"/>
      <c r="C919" s="41"/>
      <c r="D919" s="11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107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2.75" customHeight="1">
      <c r="A920" s="41"/>
      <c r="B920" s="41"/>
      <c r="C920" s="41"/>
      <c r="D920" s="11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107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2.75" customHeight="1">
      <c r="A921" s="41"/>
      <c r="B921" s="41"/>
      <c r="C921" s="41"/>
      <c r="D921" s="11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107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2.75" customHeight="1">
      <c r="A922" s="41"/>
      <c r="B922" s="41"/>
      <c r="C922" s="41"/>
      <c r="D922" s="11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107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2.75" customHeight="1">
      <c r="A923" s="41"/>
      <c r="B923" s="41"/>
      <c r="C923" s="41"/>
      <c r="D923" s="11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107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2.75" customHeight="1">
      <c r="A924" s="41"/>
      <c r="B924" s="41"/>
      <c r="C924" s="41"/>
      <c r="D924" s="11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107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2.75" customHeight="1">
      <c r="A925" s="41"/>
      <c r="B925" s="41"/>
      <c r="C925" s="41"/>
      <c r="D925" s="11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107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2.75" customHeight="1">
      <c r="A926" s="41"/>
      <c r="B926" s="41"/>
      <c r="C926" s="41"/>
      <c r="D926" s="11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107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2.75" customHeight="1">
      <c r="A927" s="41"/>
      <c r="B927" s="41"/>
      <c r="C927" s="41"/>
      <c r="D927" s="11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107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2.75" customHeight="1">
      <c r="A928" s="41"/>
      <c r="B928" s="41"/>
      <c r="C928" s="41"/>
      <c r="D928" s="11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107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2.75" customHeight="1">
      <c r="A929" s="41"/>
      <c r="B929" s="41"/>
      <c r="C929" s="41"/>
      <c r="D929" s="11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107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2.75" customHeight="1">
      <c r="A930" s="41"/>
      <c r="B930" s="41"/>
      <c r="C930" s="41"/>
      <c r="D930" s="11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107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2.75" customHeight="1">
      <c r="A931" s="41"/>
      <c r="B931" s="41"/>
      <c r="C931" s="41"/>
      <c r="D931" s="11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107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2.75" customHeight="1">
      <c r="A932" s="41"/>
      <c r="B932" s="41"/>
      <c r="C932" s="41"/>
      <c r="D932" s="11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107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2.75" customHeight="1">
      <c r="A933" s="41"/>
      <c r="B933" s="41"/>
      <c r="C933" s="41"/>
      <c r="D933" s="11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107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2.75" customHeight="1">
      <c r="A934" s="41"/>
      <c r="B934" s="41"/>
      <c r="C934" s="41"/>
      <c r="D934" s="11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107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2.75" customHeight="1">
      <c r="A935" s="41"/>
      <c r="B935" s="41"/>
      <c r="C935" s="41"/>
      <c r="D935" s="11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107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2.75" customHeight="1">
      <c r="A936" s="41"/>
      <c r="B936" s="41"/>
      <c r="C936" s="41"/>
      <c r="D936" s="11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107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2.75" customHeight="1">
      <c r="A937" s="41"/>
      <c r="B937" s="41"/>
      <c r="C937" s="41"/>
      <c r="D937" s="11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107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2.75" customHeight="1">
      <c r="A938" s="41"/>
      <c r="B938" s="41"/>
      <c r="C938" s="41"/>
      <c r="D938" s="11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107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2.75" customHeight="1">
      <c r="A939" s="41"/>
      <c r="B939" s="41"/>
      <c r="C939" s="41"/>
      <c r="D939" s="11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107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2.75" customHeight="1">
      <c r="A940" s="41"/>
      <c r="B940" s="41"/>
      <c r="C940" s="41"/>
      <c r="D940" s="11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107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2.75" customHeight="1">
      <c r="A941" s="41"/>
      <c r="B941" s="41"/>
      <c r="C941" s="41"/>
      <c r="D941" s="11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07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2.75" customHeight="1">
      <c r="A942" s="41"/>
      <c r="B942" s="41"/>
      <c r="C942" s="41"/>
      <c r="D942" s="11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107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2.75" customHeight="1">
      <c r="A943" s="41"/>
      <c r="B943" s="41"/>
      <c r="C943" s="41"/>
      <c r="D943" s="11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107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2.75" customHeight="1">
      <c r="A944" s="41"/>
      <c r="B944" s="41"/>
      <c r="C944" s="41"/>
      <c r="D944" s="11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107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2.75" customHeight="1">
      <c r="A945" s="41"/>
      <c r="B945" s="41"/>
      <c r="C945" s="41"/>
      <c r="D945" s="11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107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2.75" customHeight="1">
      <c r="A946" s="41"/>
      <c r="B946" s="41"/>
      <c r="C946" s="41"/>
      <c r="D946" s="11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107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2.75" customHeight="1">
      <c r="A947" s="41"/>
      <c r="B947" s="41"/>
      <c r="C947" s="41"/>
      <c r="D947" s="11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107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2.75" customHeight="1">
      <c r="A948" s="41"/>
      <c r="B948" s="41"/>
      <c r="C948" s="41"/>
      <c r="D948" s="11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107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2.75" customHeight="1">
      <c r="A949" s="41"/>
      <c r="B949" s="41"/>
      <c r="C949" s="41"/>
      <c r="D949" s="11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107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2.75" customHeight="1">
      <c r="A950" s="41"/>
      <c r="B950" s="41"/>
      <c r="C950" s="41"/>
      <c r="D950" s="11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107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2.75" customHeight="1">
      <c r="A951" s="41"/>
      <c r="B951" s="41"/>
      <c r="C951" s="41"/>
      <c r="D951" s="11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107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2.75" customHeight="1">
      <c r="A952" s="41"/>
      <c r="B952" s="41"/>
      <c r="C952" s="41"/>
      <c r="D952" s="11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107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2.75" customHeight="1">
      <c r="A953" s="41"/>
      <c r="B953" s="41"/>
      <c r="C953" s="41"/>
      <c r="D953" s="11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107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2.75" customHeight="1">
      <c r="A954" s="41"/>
      <c r="B954" s="41"/>
      <c r="C954" s="41"/>
      <c r="D954" s="11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107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2.75" customHeight="1">
      <c r="A955" s="41"/>
      <c r="B955" s="41"/>
      <c r="C955" s="41"/>
      <c r="D955" s="11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107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2.75" customHeight="1">
      <c r="A956" s="41"/>
      <c r="B956" s="41"/>
      <c r="C956" s="41"/>
      <c r="D956" s="11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107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2.75" customHeight="1">
      <c r="A957" s="41"/>
      <c r="B957" s="41"/>
      <c r="C957" s="41"/>
      <c r="D957" s="11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107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2.75" customHeight="1">
      <c r="A958" s="41"/>
      <c r="B958" s="41"/>
      <c r="C958" s="41"/>
      <c r="D958" s="11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107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2.75" customHeight="1">
      <c r="A959" s="41"/>
      <c r="B959" s="41"/>
      <c r="C959" s="41"/>
      <c r="D959" s="11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107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2.75" customHeight="1">
      <c r="A960" s="41"/>
      <c r="B960" s="41"/>
      <c r="C960" s="41"/>
      <c r="D960" s="11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107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2.75" customHeight="1">
      <c r="A961" s="41"/>
      <c r="B961" s="41"/>
      <c r="C961" s="41"/>
      <c r="D961" s="11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107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2.75" customHeight="1">
      <c r="A962" s="41"/>
      <c r="B962" s="41"/>
      <c r="C962" s="41"/>
      <c r="D962" s="11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107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2.75" customHeight="1">
      <c r="A963" s="41"/>
      <c r="B963" s="41"/>
      <c r="C963" s="41"/>
      <c r="D963" s="11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107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2.75" customHeight="1">
      <c r="A964" s="41"/>
      <c r="B964" s="41"/>
      <c r="C964" s="41"/>
      <c r="D964" s="11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107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2.75" customHeight="1">
      <c r="A965" s="41"/>
      <c r="B965" s="41"/>
      <c r="C965" s="41"/>
      <c r="D965" s="11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107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2.75" customHeight="1">
      <c r="A966" s="41"/>
      <c r="B966" s="41"/>
      <c r="C966" s="41"/>
      <c r="D966" s="11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107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2.75" customHeight="1">
      <c r="A967" s="41"/>
      <c r="B967" s="41"/>
      <c r="C967" s="41"/>
      <c r="D967" s="11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107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2.75" customHeight="1">
      <c r="A968" s="41"/>
      <c r="B968" s="41"/>
      <c r="C968" s="41"/>
      <c r="D968" s="11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107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2.75" customHeight="1">
      <c r="A969" s="41"/>
      <c r="B969" s="41"/>
      <c r="C969" s="41"/>
      <c r="D969" s="11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107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2.75" customHeight="1">
      <c r="A970" s="41"/>
      <c r="B970" s="41"/>
      <c r="C970" s="41"/>
      <c r="D970" s="11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107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2.75" customHeight="1">
      <c r="A971" s="41"/>
      <c r="B971" s="41"/>
      <c r="C971" s="41"/>
      <c r="D971" s="11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107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2.75" customHeight="1">
      <c r="A972" s="41"/>
      <c r="B972" s="41"/>
      <c r="C972" s="41"/>
      <c r="D972" s="11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107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2.75" customHeight="1">
      <c r="A973" s="41"/>
      <c r="B973" s="41"/>
      <c r="C973" s="41"/>
      <c r="D973" s="11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107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2.75" customHeight="1">
      <c r="A974" s="41"/>
      <c r="B974" s="41"/>
      <c r="C974" s="41"/>
      <c r="D974" s="11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107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2.75" customHeight="1">
      <c r="A975" s="41"/>
      <c r="B975" s="41"/>
      <c r="C975" s="41"/>
      <c r="D975" s="11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107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2.75" customHeight="1">
      <c r="A976" s="41"/>
      <c r="B976" s="41"/>
      <c r="C976" s="41"/>
      <c r="D976" s="11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107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2.75" customHeight="1">
      <c r="A977" s="41"/>
      <c r="B977" s="41"/>
      <c r="C977" s="41"/>
      <c r="D977" s="11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107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2.75" customHeight="1">
      <c r="A978" s="41"/>
      <c r="B978" s="41"/>
      <c r="C978" s="41"/>
      <c r="D978" s="11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107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2.75" customHeight="1">
      <c r="A979" s="41"/>
      <c r="B979" s="41"/>
      <c r="C979" s="41"/>
      <c r="D979" s="11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107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2.75" customHeight="1">
      <c r="A980" s="41"/>
      <c r="B980" s="41"/>
      <c r="C980" s="41"/>
      <c r="D980" s="11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107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2.75" customHeight="1">
      <c r="A981" s="41"/>
      <c r="B981" s="41"/>
      <c r="C981" s="41"/>
      <c r="D981" s="11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107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2.75" customHeight="1">
      <c r="A982" s="41"/>
      <c r="B982" s="41"/>
      <c r="C982" s="41"/>
      <c r="D982" s="11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107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2.75" customHeight="1">
      <c r="A983" s="41"/>
      <c r="B983" s="41"/>
      <c r="C983" s="41"/>
      <c r="D983" s="11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107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2.75" customHeight="1">
      <c r="A984" s="41"/>
      <c r="B984" s="41"/>
      <c r="C984" s="41"/>
      <c r="D984" s="11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107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2.75" customHeight="1">
      <c r="A985" s="41"/>
      <c r="B985" s="41"/>
      <c r="C985" s="41"/>
      <c r="D985" s="11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107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2.75" customHeight="1">
      <c r="A986" s="41"/>
      <c r="B986" s="41"/>
      <c r="C986" s="41"/>
      <c r="D986" s="11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107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2.75" customHeight="1">
      <c r="A987" s="41"/>
      <c r="B987" s="41"/>
      <c r="C987" s="41"/>
      <c r="D987" s="11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107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2.75" customHeight="1">
      <c r="A988" s="41"/>
      <c r="B988" s="41"/>
      <c r="C988" s="41"/>
      <c r="D988" s="11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107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2.75" customHeight="1">
      <c r="A989" s="41"/>
      <c r="B989" s="41"/>
      <c r="C989" s="41"/>
      <c r="D989" s="11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107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2.75" customHeight="1">
      <c r="A990" s="41"/>
      <c r="B990" s="41"/>
      <c r="C990" s="41"/>
      <c r="D990" s="11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107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2.75" customHeight="1">
      <c r="A991" s="41"/>
      <c r="B991" s="41"/>
      <c r="C991" s="41"/>
      <c r="D991" s="11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107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2.75" customHeight="1">
      <c r="A992" s="41"/>
      <c r="B992" s="41"/>
      <c r="C992" s="41"/>
      <c r="D992" s="11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107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2.75" customHeight="1">
      <c r="A993" s="41"/>
      <c r="B993" s="41"/>
      <c r="C993" s="41"/>
      <c r="D993" s="11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107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2.75" customHeight="1">
      <c r="A994" s="41"/>
      <c r="B994" s="41"/>
      <c r="C994" s="41"/>
      <c r="D994" s="11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107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2.75" customHeight="1">
      <c r="A995" s="41"/>
      <c r="B995" s="41"/>
      <c r="C995" s="41"/>
      <c r="D995" s="11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07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2.75" customHeight="1">
      <c r="A996" s="41"/>
      <c r="B996" s="41"/>
      <c r="C996" s="41"/>
      <c r="D996" s="11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107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2.75" customHeight="1">
      <c r="A997" s="41"/>
      <c r="B997" s="41"/>
      <c r="C997" s="41"/>
      <c r="D997" s="11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107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2.75" customHeight="1">
      <c r="A998" s="41"/>
      <c r="B998" s="41"/>
      <c r="C998" s="41"/>
      <c r="D998" s="11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107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2.75" customHeight="1">
      <c r="A999" s="41"/>
      <c r="B999" s="41"/>
      <c r="C999" s="41"/>
      <c r="D999" s="11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107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2.75" customHeight="1">
      <c r="A1000" s="41"/>
      <c r="B1000" s="41"/>
      <c r="C1000" s="41"/>
      <c r="D1000" s="11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107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12.75" customHeight="1">
      <c r="A1001" s="41"/>
      <c r="B1001" s="41"/>
      <c r="C1001" s="41"/>
      <c r="D1001" s="11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107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</sheetData>
  <mergeCells count="5">
    <mergeCell ref="D2:I2"/>
    <mergeCell ref="D4:J8"/>
    <mergeCell ref="A19:A21"/>
    <mergeCell ref="A22:A23"/>
    <mergeCell ref="A24:O24"/>
  </mergeCells>
  <dataValidations count="2">
    <dataValidation type="list" allowBlank="1" showErrorMessage="1" prompt="select from dropdown menu" sqref="B10" xr:uid="{00000000-0002-0000-0100-000000000000}">
      <formula1>Bioo</formula1>
    </dataValidation>
    <dataValidation type="list" allowBlank="1" showErrorMessage="1" prompt="select from dropdown menu" sqref="B11" xr:uid="{00000000-0002-0000-0100-000004000000}">
      <formula1>INDIRECT(B10)</formula1>
    </dataValidation>
  </dataValidations>
  <hyperlinks>
    <hyperlink ref="D1" location="Instructions!A1" display="* Please read sample submission instructions carefully on the first sheet." xr:uid="{00000000-0004-0000-0100-000000000000}"/>
    <hyperlink ref="D2:I2" r:id="rId1" display="Don't know how to fill the form? Watch videos by click." xr:uid="{DC8E8BCF-766B-44E3-9058-5FC48A37057F}"/>
  </hyperlinks>
  <pageMargins left="0.75" right="0.75" top="1" bottom="1" header="0" footer="0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100-000001000000}">
          <x14:formula1>
            <xm:f>Sheet1!$A$2:$A$7</xm:f>
          </x14:formula1>
          <xm:sqref>C17</xm:sqref>
        </x14:dataValidation>
        <x14:dataValidation type="list" allowBlank="1" showInputMessage="1" showErrorMessage="1" prompt="select from dropdown menu" xr:uid="{00000000-0002-0000-0100-000002000000}">
          <x14:formula1>
            <xm:f>Sheet1!$A$29:$A$30</xm:f>
          </x14:formula1>
          <xm:sqref>B14</xm:sqref>
        </x14:dataValidation>
        <x14:dataValidation type="list" allowBlank="1" showInputMessage="1" showErrorMessage="1" prompt="select from dropdown menu" xr:uid="{00000000-0002-0000-0100-000003000000}">
          <x14:formula1>
            <xm:f>Sheet1!$A$1:$A$13</xm:f>
          </x14:formula1>
          <xm:sqref>C19:C23 C25:C1001</xm:sqref>
        </x14:dataValidation>
        <x14:dataValidation type="list" allowBlank="1" showErrorMessage="1" xr:uid="{00000000-0002-0000-0100-000005000000}">
          <x14:formula1>
            <xm:f>Sheet1!$O$2:$O$3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671A-A7B2-4DA0-861A-7D5DB88D37E8}">
  <dimension ref="A1:W100"/>
  <sheetViews>
    <sheetView tabSelected="1" workbookViewId="0">
      <selection activeCell="K58" sqref="K58"/>
    </sheetView>
  </sheetViews>
  <sheetFormatPr defaultRowHeight="12.75"/>
  <cols>
    <col min="3" max="3" width="10.5703125" bestFit="1" customWidth="1"/>
    <col min="4" max="4" width="9.140625" customWidth="1"/>
    <col min="7" max="7" width="11.5703125" bestFit="1" customWidth="1"/>
    <col min="8" max="8" width="11.140625" customWidth="1"/>
    <col min="12" max="12" width="10.85546875" bestFit="1" customWidth="1"/>
    <col min="22" max="22" width="12" bestFit="1" customWidth="1"/>
  </cols>
  <sheetData>
    <row r="1" spans="1:16" ht="20.25">
      <c r="A1" s="229" t="s">
        <v>740</v>
      </c>
      <c r="B1" s="229"/>
      <c r="C1" s="193" t="s">
        <v>741</v>
      </c>
      <c r="D1" s="191"/>
      <c r="E1" s="191"/>
      <c r="F1" s="195" t="s">
        <v>10</v>
      </c>
      <c r="G1" s="191"/>
      <c r="H1" s="191"/>
      <c r="I1" s="194"/>
      <c r="L1" s="192"/>
    </row>
    <row r="2" spans="1:16" ht="20.25" customHeight="1">
      <c r="A2" s="231" t="s">
        <v>739</v>
      </c>
      <c r="B2" s="231"/>
      <c r="C2" s="231"/>
      <c r="D2" s="231"/>
      <c r="E2" s="231"/>
      <c r="F2" s="231"/>
      <c r="G2" s="231"/>
      <c r="H2" s="231"/>
      <c r="I2" s="194"/>
    </row>
    <row r="3" spans="1:16" ht="12.75" customHeight="1">
      <c r="A3" s="230" t="s">
        <v>742</v>
      </c>
      <c r="B3" s="230"/>
      <c r="C3" s="230"/>
      <c r="D3" s="230"/>
      <c r="E3" s="230"/>
      <c r="F3" s="230"/>
      <c r="G3" s="230"/>
      <c r="H3" s="230"/>
      <c r="I3" s="194"/>
    </row>
    <row r="4" spans="1:16">
      <c r="A4" s="230"/>
      <c r="B4" s="230"/>
      <c r="C4" s="230"/>
      <c r="D4" s="230"/>
      <c r="E4" s="230"/>
      <c r="F4" s="230"/>
      <c r="G4" s="230"/>
      <c r="H4" s="230"/>
      <c r="I4" s="194"/>
    </row>
    <row r="5" spans="1:16">
      <c r="A5" s="230"/>
      <c r="B5" s="230"/>
      <c r="C5" s="230"/>
      <c r="D5" s="230"/>
      <c r="E5" s="230"/>
      <c r="F5" s="230"/>
      <c r="G5" s="230"/>
      <c r="H5" s="230"/>
      <c r="I5" s="194"/>
    </row>
    <row r="6" spans="1:16">
      <c r="A6" s="230"/>
      <c r="B6" s="230"/>
      <c r="C6" s="230"/>
      <c r="D6" s="230"/>
      <c r="E6" s="230"/>
      <c r="F6" s="230"/>
      <c r="G6" s="230"/>
      <c r="H6" s="230"/>
      <c r="I6" s="194"/>
    </row>
    <row r="8" spans="1:16">
      <c r="A8" s="152"/>
      <c r="B8" s="232" t="s">
        <v>745</v>
      </c>
      <c r="C8" s="233"/>
      <c r="D8" s="233"/>
      <c r="E8" s="233"/>
      <c r="F8" s="233"/>
      <c r="G8" s="233"/>
      <c r="H8" s="233"/>
      <c r="I8" s="233"/>
      <c r="J8" s="233"/>
      <c r="K8" s="153"/>
      <c r="L8" s="153"/>
    </row>
    <row r="9" spans="1:16" ht="14.25">
      <c r="A9" s="152"/>
      <c r="B9" s="179" t="s">
        <v>661</v>
      </c>
      <c r="C9" s="179" t="s">
        <v>662</v>
      </c>
      <c r="D9" s="179" t="s">
        <v>663</v>
      </c>
      <c r="E9" s="234" t="s">
        <v>664</v>
      </c>
      <c r="F9" s="234" t="s">
        <v>665</v>
      </c>
      <c r="G9" s="234" t="s">
        <v>666</v>
      </c>
      <c r="H9" s="183" t="s">
        <v>667</v>
      </c>
      <c r="I9" s="111" t="s">
        <v>668</v>
      </c>
      <c r="J9" s="185">
        <v>100</v>
      </c>
      <c r="K9" s="154" t="s">
        <v>669</v>
      </c>
    </row>
    <row r="10" spans="1:16" ht="15">
      <c r="A10" s="152">
        <f t="shared" ref="A10:A25" si="0">A9+1</f>
        <v>1</v>
      </c>
      <c r="B10" s="180" t="s">
        <v>670</v>
      </c>
      <c r="C10" s="181">
        <v>37.799999999999997</v>
      </c>
      <c r="D10" s="182">
        <v>409</v>
      </c>
      <c r="E10" s="235">
        <v>30</v>
      </c>
      <c r="F10" s="236">
        <f>4.95*(D10/250)*(E10/12)*H10</f>
        <v>1.26534375</v>
      </c>
      <c r="G10" s="237">
        <f t="shared" ref="G10:G25" si="1">F10/C10</f>
        <v>3.3474702380952383E-2</v>
      </c>
      <c r="H10" s="184">
        <f>1/16</f>
        <v>6.25E-2</v>
      </c>
      <c r="I10" s="155">
        <f>J9</f>
        <v>100</v>
      </c>
      <c r="J10" s="156">
        <f>I10*G10</f>
        <v>3.3474702380952381</v>
      </c>
      <c r="K10" s="157"/>
      <c r="L10" s="158" t="s">
        <v>671</v>
      </c>
      <c r="M10" s="152"/>
      <c r="N10" s="187" t="s">
        <v>672</v>
      </c>
    </row>
    <row r="11" spans="1:16" ht="15">
      <c r="A11" s="152">
        <f t="shared" si="0"/>
        <v>2</v>
      </c>
      <c r="B11" s="180" t="s">
        <v>673</v>
      </c>
      <c r="C11" s="181">
        <v>66</v>
      </c>
      <c r="D11" s="182">
        <v>366</v>
      </c>
      <c r="E11" s="235">
        <v>30</v>
      </c>
      <c r="F11" s="236">
        <f t="shared" ref="F11:F25" si="2">4.95*(D11/250)*(E11/12)*H11</f>
        <v>1.1323125000000001</v>
      </c>
      <c r="G11" s="237">
        <f t="shared" si="1"/>
        <v>1.7156250000000001E-2</v>
      </c>
      <c r="H11" s="184">
        <f t="shared" ref="H11:H25" si="3">1/16</f>
        <v>6.25E-2</v>
      </c>
      <c r="I11" s="155">
        <f>I10</f>
        <v>100</v>
      </c>
      <c r="J11" s="156">
        <f t="shared" ref="J11:J25" si="4">I11*G11</f>
        <v>1.7156250000000002</v>
      </c>
      <c r="K11" s="157"/>
      <c r="L11" s="159" t="s">
        <v>700</v>
      </c>
      <c r="M11" s="155">
        <f>J26</f>
        <v>34.034518578326328</v>
      </c>
      <c r="N11" s="186">
        <f>M11/10</f>
        <v>3.4034518578326329</v>
      </c>
    </row>
    <row r="12" spans="1:16" ht="15">
      <c r="A12" s="152">
        <f t="shared" si="0"/>
        <v>3</v>
      </c>
      <c r="B12" s="180" t="s">
        <v>674</v>
      </c>
      <c r="C12" s="181">
        <v>64.400000000000006</v>
      </c>
      <c r="D12" s="182">
        <v>354</v>
      </c>
      <c r="E12" s="235">
        <v>30</v>
      </c>
      <c r="F12" s="236">
        <f t="shared" si="2"/>
        <v>1.0951875</v>
      </c>
      <c r="G12" s="237">
        <f t="shared" si="1"/>
        <v>1.7006017080745339E-2</v>
      </c>
      <c r="H12" s="184">
        <f t="shared" si="3"/>
        <v>6.25E-2</v>
      </c>
      <c r="I12" s="155">
        <f t="shared" ref="I12:I25" si="5">I11</f>
        <v>100</v>
      </c>
      <c r="J12" s="156">
        <f t="shared" si="4"/>
        <v>1.7006017080745339</v>
      </c>
      <c r="K12" s="157"/>
      <c r="L12" s="159" t="s">
        <v>675</v>
      </c>
      <c r="M12" s="161">
        <f>19*J9-J26</f>
        <v>1865.9654814216738</v>
      </c>
      <c r="N12" s="186">
        <f>M12/10</f>
        <v>186.59654814216736</v>
      </c>
      <c r="P12" t="s">
        <v>676</v>
      </c>
    </row>
    <row r="13" spans="1:16" ht="15">
      <c r="A13" s="152">
        <f t="shared" si="0"/>
        <v>4</v>
      </c>
      <c r="B13" s="180" t="s">
        <v>677</v>
      </c>
      <c r="C13" s="181">
        <v>76.2</v>
      </c>
      <c r="D13" s="182">
        <v>364</v>
      </c>
      <c r="E13" s="235">
        <v>30</v>
      </c>
      <c r="F13" s="236">
        <f t="shared" si="2"/>
        <v>1.126125</v>
      </c>
      <c r="G13" s="237">
        <f t="shared" si="1"/>
        <v>1.4778543307086615E-2</v>
      </c>
      <c r="H13" s="184">
        <f t="shared" si="3"/>
        <v>6.25E-2</v>
      </c>
      <c r="I13" s="155">
        <f t="shared" si="5"/>
        <v>100</v>
      </c>
      <c r="J13" s="156">
        <f t="shared" si="4"/>
        <v>1.4778543307086616</v>
      </c>
      <c r="K13" s="157"/>
      <c r="L13" s="162" t="s">
        <v>678</v>
      </c>
      <c r="M13" s="163">
        <f>M11+M12</f>
        <v>1900</v>
      </c>
      <c r="N13" s="186">
        <f>M13/10</f>
        <v>190</v>
      </c>
    </row>
    <row r="14" spans="1:16" ht="15">
      <c r="A14" s="152">
        <f t="shared" si="0"/>
        <v>5</v>
      </c>
      <c r="B14" s="180" t="s">
        <v>679</v>
      </c>
      <c r="C14" s="181">
        <v>62.6</v>
      </c>
      <c r="D14" s="182">
        <v>411</v>
      </c>
      <c r="E14" s="235">
        <v>30</v>
      </c>
      <c r="F14" s="236">
        <f t="shared" si="2"/>
        <v>1.27153125</v>
      </c>
      <c r="G14" s="237">
        <f t="shared" si="1"/>
        <v>2.0312000798722044E-2</v>
      </c>
      <c r="H14" s="184">
        <f t="shared" si="3"/>
        <v>6.25E-2</v>
      </c>
      <c r="I14" s="155">
        <f t="shared" si="5"/>
        <v>100</v>
      </c>
      <c r="J14" s="156">
        <f t="shared" si="4"/>
        <v>2.0312000798722045</v>
      </c>
      <c r="K14" s="157"/>
      <c r="N14" s="164" t="s">
        <v>680</v>
      </c>
    </row>
    <row r="15" spans="1:16" ht="15">
      <c r="A15" s="152">
        <f t="shared" si="0"/>
        <v>6</v>
      </c>
      <c r="B15" s="180" t="s">
        <v>681</v>
      </c>
      <c r="C15" s="181">
        <v>56.6</v>
      </c>
      <c r="D15" s="182">
        <v>404</v>
      </c>
      <c r="E15" s="235">
        <v>30</v>
      </c>
      <c r="F15" s="236">
        <f t="shared" si="2"/>
        <v>1.2498750000000001</v>
      </c>
      <c r="G15" s="237">
        <f t="shared" si="1"/>
        <v>2.2082597173144876E-2</v>
      </c>
      <c r="H15" s="184">
        <f t="shared" si="3"/>
        <v>6.25E-2</v>
      </c>
      <c r="I15" s="155">
        <f t="shared" si="5"/>
        <v>100</v>
      </c>
      <c r="J15" s="156">
        <f t="shared" si="4"/>
        <v>2.2082597173144878</v>
      </c>
      <c r="K15" s="157"/>
      <c r="N15" s="164" t="s">
        <v>682</v>
      </c>
    </row>
    <row r="16" spans="1:16" ht="15">
      <c r="A16" s="152">
        <f t="shared" si="0"/>
        <v>7</v>
      </c>
      <c r="B16" s="180" t="s">
        <v>683</v>
      </c>
      <c r="C16" s="181">
        <v>60.2</v>
      </c>
      <c r="D16" s="182">
        <v>405</v>
      </c>
      <c r="E16" s="235">
        <v>30</v>
      </c>
      <c r="F16" s="236">
        <f t="shared" si="2"/>
        <v>1.25296875</v>
      </c>
      <c r="G16" s="237">
        <f t="shared" si="1"/>
        <v>2.0813434385382058E-2</v>
      </c>
      <c r="H16" s="184">
        <f t="shared" si="3"/>
        <v>6.25E-2</v>
      </c>
      <c r="I16" s="155">
        <f t="shared" si="5"/>
        <v>100</v>
      </c>
      <c r="J16" s="156">
        <f t="shared" si="4"/>
        <v>2.0813434385382057</v>
      </c>
      <c r="K16" s="157"/>
    </row>
    <row r="17" spans="1:23" ht="15">
      <c r="A17" s="152">
        <f t="shared" si="0"/>
        <v>8</v>
      </c>
      <c r="B17" s="180" t="s">
        <v>684</v>
      </c>
      <c r="C17" s="181">
        <v>69.400000000000006</v>
      </c>
      <c r="D17" s="182">
        <v>393</v>
      </c>
      <c r="E17" s="235">
        <v>30</v>
      </c>
      <c r="F17" s="236">
        <f t="shared" si="2"/>
        <v>1.2158437500000001</v>
      </c>
      <c r="G17" s="237">
        <f t="shared" si="1"/>
        <v>1.7519362391930835E-2</v>
      </c>
      <c r="H17" s="184">
        <f t="shared" si="3"/>
        <v>6.25E-2</v>
      </c>
      <c r="I17" s="155">
        <f t="shared" si="5"/>
        <v>100</v>
      </c>
      <c r="J17" s="156">
        <f t="shared" si="4"/>
        <v>1.7519362391930835</v>
      </c>
      <c r="K17" s="157"/>
    </row>
    <row r="18" spans="1:23" ht="15">
      <c r="A18" s="152">
        <f t="shared" si="0"/>
        <v>9</v>
      </c>
      <c r="B18" s="180" t="s">
        <v>685</v>
      </c>
      <c r="C18" s="181">
        <v>46</v>
      </c>
      <c r="D18" s="182">
        <v>367</v>
      </c>
      <c r="E18" s="235">
        <v>30</v>
      </c>
      <c r="F18" s="236">
        <f t="shared" si="2"/>
        <v>1.13540625</v>
      </c>
      <c r="G18" s="237">
        <f t="shared" si="1"/>
        <v>2.468274456521739E-2</v>
      </c>
      <c r="H18" s="184">
        <f t="shared" si="3"/>
        <v>6.25E-2</v>
      </c>
      <c r="I18" s="155">
        <f t="shared" si="5"/>
        <v>100</v>
      </c>
      <c r="J18" s="156">
        <f t="shared" si="4"/>
        <v>2.4682744565217392</v>
      </c>
      <c r="K18" s="157"/>
      <c r="N18" s="154" t="s">
        <v>686</v>
      </c>
    </row>
    <row r="19" spans="1:23" ht="15">
      <c r="A19" s="152">
        <f t="shared" si="0"/>
        <v>10</v>
      </c>
      <c r="B19" s="180" t="s">
        <v>687</v>
      </c>
      <c r="C19" s="181">
        <v>49</v>
      </c>
      <c r="D19" s="182">
        <v>383</v>
      </c>
      <c r="E19" s="235">
        <v>30</v>
      </c>
      <c r="F19" s="236">
        <f t="shared" si="2"/>
        <v>1.18490625</v>
      </c>
      <c r="G19" s="237">
        <f t="shared" si="1"/>
        <v>2.4181760204081634E-2</v>
      </c>
      <c r="H19" s="184">
        <f t="shared" si="3"/>
        <v>6.25E-2</v>
      </c>
      <c r="I19" s="155">
        <f t="shared" si="5"/>
        <v>100</v>
      </c>
      <c r="J19" s="156">
        <f t="shared" si="4"/>
        <v>2.4181760204081635</v>
      </c>
      <c r="K19" s="157"/>
      <c r="N19" s="154" t="s">
        <v>688</v>
      </c>
    </row>
    <row r="20" spans="1:23" ht="15">
      <c r="A20" s="152">
        <f t="shared" si="0"/>
        <v>11</v>
      </c>
      <c r="B20" s="180" t="s">
        <v>689</v>
      </c>
      <c r="C20" s="181">
        <v>41.8</v>
      </c>
      <c r="D20" s="182">
        <v>363</v>
      </c>
      <c r="E20" s="235">
        <v>30</v>
      </c>
      <c r="F20" s="236">
        <f t="shared" si="2"/>
        <v>1.1230312499999999</v>
      </c>
      <c r="G20" s="237">
        <f t="shared" si="1"/>
        <v>2.6866776315789473E-2</v>
      </c>
      <c r="H20" s="184">
        <f t="shared" si="3"/>
        <v>6.25E-2</v>
      </c>
      <c r="I20" s="155">
        <f t="shared" si="5"/>
        <v>100</v>
      </c>
      <c r="J20" s="156">
        <f t="shared" si="4"/>
        <v>2.6866776315789473</v>
      </c>
      <c r="K20" s="157"/>
    </row>
    <row r="21" spans="1:23" ht="15">
      <c r="A21" s="152">
        <f t="shared" si="0"/>
        <v>12</v>
      </c>
      <c r="B21" s="180" t="s">
        <v>690</v>
      </c>
      <c r="C21" s="181">
        <v>48.4</v>
      </c>
      <c r="D21" s="182">
        <v>424</v>
      </c>
      <c r="E21" s="235">
        <v>30</v>
      </c>
      <c r="F21" s="236">
        <f t="shared" si="2"/>
        <v>1.3117500000000002</v>
      </c>
      <c r="G21" s="237">
        <f t="shared" si="1"/>
        <v>2.7102272727272732E-2</v>
      </c>
      <c r="H21" s="184">
        <f t="shared" si="3"/>
        <v>6.25E-2</v>
      </c>
      <c r="I21" s="155">
        <f t="shared" si="5"/>
        <v>100</v>
      </c>
      <c r="J21" s="156">
        <f t="shared" si="4"/>
        <v>2.7102272727272734</v>
      </c>
      <c r="K21" s="157"/>
    </row>
    <row r="22" spans="1:23" ht="15">
      <c r="A22" s="152">
        <f t="shared" si="0"/>
        <v>13</v>
      </c>
      <c r="B22" s="180" t="s">
        <v>691</v>
      </c>
      <c r="C22" s="181">
        <v>57</v>
      </c>
      <c r="D22" s="182">
        <v>389</v>
      </c>
      <c r="E22" s="235">
        <v>30</v>
      </c>
      <c r="F22" s="236">
        <f t="shared" si="2"/>
        <v>1.2034687500000001</v>
      </c>
      <c r="G22" s="237">
        <f t="shared" si="1"/>
        <v>2.1113486842105265E-2</v>
      </c>
      <c r="H22" s="184">
        <f t="shared" si="3"/>
        <v>6.25E-2</v>
      </c>
      <c r="I22" s="155">
        <f t="shared" si="5"/>
        <v>100</v>
      </c>
      <c r="J22" s="156">
        <f t="shared" si="4"/>
        <v>2.1113486842105265</v>
      </c>
      <c r="K22" s="157"/>
    </row>
    <row r="23" spans="1:23" ht="15">
      <c r="A23" s="152">
        <f t="shared" si="0"/>
        <v>14</v>
      </c>
      <c r="B23" s="180" t="s">
        <v>692</v>
      </c>
      <c r="C23" s="181">
        <v>68.599999999999994</v>
      </c>
      <c r="D23" s="182">
        <v>377</v>
      </c>
      <c r="E23" s="235">
        <v>30</v>
      </c>
      <c r="F23" s="236">
        <f t="shared" si="2"/>
        <v>1.16634375</v>
      </c>
      <c r="G23" s="237">
        <f t="shared" si="1"/>
        <v>1.7002095481049563E-2</v>
      </c>
      <c r="H23" s="184">
        <f t="shared" si="3"/>
        <v>6.25E-2</v>
      </c>
      <c r="I23" s="155">
        <f t="shared" si="5"/>
        <v>100</v>
      </c>
      <c r="J23" s="156">
        <f t="shared" si="4"/>
        <v>1.7002095481049564</v>
      </c>
      <c r="K23" s="157"/>
    </row>
    <row r="24" spans="1:23" ht="15">
      <c r="A24" s="152">
        <f t="shared" si="0"/>
        <v>15</v>
      </c>
      <c r="B24" s="180" t="s">
        <v>693</v>
      </c>
      <c r="C24" s="181">
        <v>59.8</v>
      </c>
      <c r="D24" s="182">
        <v>375</v>
      </c>
      <c r="E24" s="235">
        <v>30</v>
      </c>
      <c r="F24" s="236">
        <f t="shared" si="2"/>
        <v>1.16015625</v>
      </c>
      <c r="G24" s="237">
        <f t="shared" si="1"/>
        <v>1.9400606187290972E-2</v>
      </c>
      <c r="H24" s="184">
        <f t="shared" si="3"/>
        <v>6.25E-2</v>
      </c>
      <c r="I24" s="155">
        <f t="shared" si="5"/>
        <v>100</v>
      </c>
      <c r="J24" s="156">
        <f t="shared" si="4"/>
        <v>1.9400606187290972</v>
      </c>
      <c r="K24" s="157"/>
    </row>
    <row r="25" spans="1:23" ht="15">
      <c r="A25" s="152">
        <f t="shared" si="0"/>
        <v>16</v>
      </c>
      <c r="B25" s="180" t="s">
        <v>694</v>
      </c>
      <c r="C25" s="181">
        <v>62.6</v>
      </c>
      <c r="D25" s="182">
        <v>341</v>
      </c>
      <c r="E25" s="235">
        <v>30</v>
      </c>
      <c r="F25" s="236">
        <f t="shared" si="2"/>
        <v>1.0549687500000002</v>
      </c>
      <c r="G25" s="237">
        <f t="shared" si="1"/>
        <v>1.6852535942492017E-2</v>
      </c>
      <c r="H25" s="184">
        <f t="shared" si="3"/>
        <v>6.25E-2</v>
      </c>
      <c r="I25" s="155">
        <f t="shared" si="5"/>
        <v>100</v>
      </c>
      <c r="J25" s="156">
        <f t="shared" si="4"/>
        <v>1.6852535942492017</v>
      </c>
      <c r="K25" s="157"/>
    </row>
    <row r="26" spans="1:23" ht="14.25">
      <c r="D26" s="165">
        <f>AVERAGE(D10:D25)</f>
        <v>382.8125</v>
      </c>
      <c r="E26" s="238"/>
      <c r="F26" s="238"/>
      <c r="G26" s="236">
        <f>SUM(G10:G25)</f>
        <v>0.34034518578326323</v>
      </c>
      <c r="H26" s="166">
        <f>SUM(H10:H25)</f>
        <v>1</v>
      </c>
      <c r="I26" s="167"/>
      <c r="J26" s="167">
        <f>SUM(J10:J25)</f>
        <v>34.034518578326328</v>
      </c>
      <c r="K26" s="178" t="s">
        <v>695</v>
      </c>
    </row>
    <row r="28" spans="1:23" ht="14.25">
      <c r="H28" s="168" t="s">
        <v>696</v>
      </c>
    </row>
    <row r="31" spans="1:23" ht="13.5" thickBot="1"/>
    <row r="32" spans="1:23">
      <c r="A32" s="152"/>
      <c r="B32" s="232" t="s">
        <v>746</v>
      </c>
      <c r="C32" s="233"/>
      <c r="D32" s="233"/>
      <c r="E32" s="233"/>
      <c r="F32" s="233"/>
      <c r="G32" s="233"/>
      <c r="H32" s="233"/>
      <c r="I32" s="233"/>
      <c r="J32" s="233"/>
      <c r="K32" s="153"/>
      <c r="L32" s="153"/>
      <c r="U32" s="188" t="s">
        <v>733</v>
      </c>
      <c r="V32" s="169" t="s">
        <v>697</v>
      </c>
      <c r="W32" s="170"/>
    </row>
    <row r="33" spans="1:23" ht="14.25">
      <c r="A33" s="152"/>
      <c r="B33" s="179" t="s">
        <v>661</v>
      </c>
      <c r="C33" s="179" t="s">
        <v>662</v>
      </c>
      <c r="D33" s="179" t="s">
        <v>663</v>
      </c>
      <c r="E33" s="234" t="s">
        <v>664</v>
      </c>
      <c r="F33" s="234" t="s">
        <v>665</v>
      </c>
      <c r="G33" s="234" t="s">
        <v>666</v>
      </c>
      <c r="H33" s="183" t="s">
        <v>667</v>
      </c>
      <c r="I33" s="111" t="s">
        <v>668</v>
      </c>
      <c r="J33" s="185">
        <v>1</v>
      </c>
      <c r="K33" s="154" t="s">
        <v>669</v>
      </c>
      <c r="U33" s="171"/>
      <c r="V33" s="172" t="s">
        <v>698</v>
      </c>
      <c r="W33" s="173" t="s">
        <v>699</v>
      </c>
    </row>
    <row r="34" spans="1:23" ht="15.75" thickBot="1">
      <c r="A34" s="152">
        <f t="shared" ref="A34:A39" si="6">A33+1</f>
        <v>1</v>
      </c>
      <c r="B34" s="180" t="s">
        <v>670</v>
      </c>
      <c r="C34" s="181">
        <v>1</v>
      </c>
      <c r="D34" s="182">
        <v>409</v>
      </c>
      <c r="E34" s="235">
        <v>30</v>
      </c>
      <c r="F34" s="236">
        <f t="shared" ref="F34:F39" si="7">4.95*(D34/250)*(E34/12)*H34</f>
        <v>6.7484999999999999</v>
      </c>
      <c r="G34" s="237">
        <f t="shared" ref="G34:G39" si="8">F34/C34</f>
        <v>6.7484999999999999</v>
      </c>
      <c r="H34" s="184">
        <v>0.33333333333333331</v>
      </c>
      <c r="I34" s="155">
        <f>J33</f>
        <v>1</v>
      </c>
      <c r="J34" s="156">
        <f t="shared" ref="J34:J39" si="9">I34*G34</f>
        <v>6.7484999999999999</v>
      </c>
      <c r="K34" s="157"/>
      <c r="L34" s="158" t="s">
        <v>671</v>
      </c>
      <c r="M34" s="152"/>
      <c r="U34" s="174" t="s">
        <v>670</v>
      </c>
      <c r="V34" s="175">
        <v>10</v>
      </c>
      <c r="W34" s="176">
        <f>V34/10</f>
        <v>1</v>
      </c>
    </row>
    <row r="35" spans="1:23" ht="15">
      <c r="A35" s="152">
        <f t="shared" si="6"/>
        <v>2</v>
      </c>
      <c r="B35" s="180" t="s">
        <v>673</v>
      </c>
      <c r="C35" s="181">
        <v>0.5</v>
      </c>
      <c r="D35" s="182">
        <v>366</v>
      </c>
      <c r="E35" s="235">
        <v>30</v>
      </c>
      <c r="F35" s="236">
        <f t="shared" si="7"/>
        <v>3.0194999999999999</v>
      </c>
      <c r="G35" s="237">
        <f t="shared" si="8"/>
        <v>6.0389999999999997</v>
      </c>
      <c r="H35" s="184">
        <v>0.16666666666666666</v>
      </c>
      <c r="I35" s="155">
        <f>I34</f>
        <v>1</v>
      </c>
      <c r="J35" s="156">
        <f t="shared" si="9"/>
        <v>6.0389999999999997</v>
      </c>
      <c r="K35" s="157"/>
      <c r="L35" s="159" t="s">
        <v>700</v>
      </c>
      <c r="M35" s="155">
        <f>J40</f>
        <v>71.197499999999991</v>
      </c>
      <c r="N35" s="160"/>
    </row>
    <row r="36" spans="1:23" ht="15">
      <c r="A36" s="152">
        <f t="shared" si="6"/>
        <v>3</v>
      </c>
      <c r="B36" s="180" t="s">
        <v>674</v>
      </c>
      <c r="C36" s="181">
        <v>0.2</v>
      </c>
      <c r="D36" s="182">
        <v>354</v>
      </c>
      <c r="E36" s="235">
        <v>30</v>
      </c>
      <c r="F36" s="236">
        <f t="shared" si="7"/>
        <v>2.9204999999999997</v>
      </c>
      <c r="G36" s="237">
        <f t="shared" si="8"/>
        <v>14.602499999999997</v>
      </c>
      <c r="H36" s="184">
        <v>0.16666666666666666</v>
      </c>
      <c r="I36" s="155">
        <f>I35</f>
        <v>1</v>
      </c>
      <c r="J36" s="156">
        <f t="shared" si="9"/>
        <v>14.602499999999997</v>
      </c>
      <c r="K36" s="157"/>
      <c r="L36" s="159" t="s">
        <v>675</v>
      </c>
      <c r="M36" s="161">
        <f>19*J33-J40</f>
        <v>-52.197499999999991</v>
      </c>
      <c r="N36" s="160"/>
      <c r="P36" t="s">
        <v>676</v>
      </c>
    </row>
    <row r="37" spans="1:23" ht="15">
      <c r="A37" s="152">
        <f t="shared" si="6"/>
        <v>4</v>
      </c>
      <c r="B37" s="180" t="s">
        <v>677</v>
      </c>
      <c r="C37" s="181">
        <v>0.2</v>
      </c>
      <c r="D37" s="182">
        <v>354</v>
      </c>
      <c r="E37" s="239">
        <v>30</v>
      </c>
      <c r="F37" s="236">
        <f t="shared" si="7"/>
        <v>2.9204999999999997</v>
      </c>
      <c r="G37" s="237">
        <f t="shared" si="8"/>
        <v>14.602499999999997</v>
      </c>
      <c r="H37" s="184">
        <v>0.16666666666666666</v>
      </c>
      <c r="I37" s="155">
        <f>I36</f>
        <v>1</v>
      </c>
      <c r="J37" s="156">
        <f t="shared" si="9"/>
        <v>14.602499999999997</v>
      </c>
      <c r="K37" s="157"/>
      <c r="L37" s="162" t="s">
        <v>678</v>
      </c>
      <c r="M37" s="163">
        <f>M35+M36</f>
        <v>19</v>
      </c>
      <c r="N37" s="160"/>
    </row>
    <row r="38" spans="1:23" ht="15">
      <c r="A38" s="152">
        <f t="shared" si="6"/>
        <v>5</v>
      </c>
      <c r="B38" s="180" t="s">
        <v>679</v>
      </c>
      <c r="C38" s="181">
        <v>0.2</v>
      </c>
      <c r="D38" s="182">
        <v>354</v>
      </c>
      <c r="E38" s="239">
        <v>30</v>
      </c>
      <c r="F38" s="236">
        <f t="shared" si="7"/>
        <v>2.9204999999999997</v>
      </c>
      <c r="G38" s="237">
        <f t="shared" si="8"/>
        <v>14.602499999999997</v>
      </c>
      <c r="H38" s="184">
        <v>0.16666666666666666</v>
      </c>
      <c r="I38" s="155">
        <f>I37</f>
        <v>1</v>
      </c>
      <c r="J38" s="156">
        <f t="shared" si="9"/>
        <v>14.602499999999997</v>
      </c>
      <c r="K38" s="157"/>
      <c r="N38" s="164" t="s">
        <v>680</v>
      </c>
    </row>
    <row r="39" spans="1:23" ht="15">
      <c r="A39" s="152">
        <f t="shared" si="6"/>
        <v>6</v>
      </c>
      <c r="B39" s="180" t="s">
        <v>681</v>
      </c>
      <c r="C39" s="181">
        <v>0.2</v>
      </c>
      <c r="D39" s="182">
        <v>354</v>
      </c>
      <c r="E39" s="239">
        <v>30</v>
      </c>
      <c r="F39" s="236">
        <f t="shared" si="7"/>
        <v>2.9204999999999997</v>
      </c>
      <c r="G39" s="237">
        <f t="shared" si="8"/>
        <v>14.602499999999997</v>
      </c>
      <c r="H39" s="184">
        <v>0.16666666666666666</v>
      </c>
      <c r="I39" s="155">
        <f>I38</f>
        <v>1</v>
      </c>
      <c r="J39" s="156">
        <f t="shared" si="9"/>
        <v>14.602499999999997</v>
      </c>
      <c r="K39" s="157"/>
      <c r="N39" s="164" t="s">
        <v>682</v>
      </c>
    </row>
    <row r="40" spans="1:23" ht="14.25">
      <c r="D40" s="165">
        <f>AVERAGE(D34:D39)</f>
        <v>365.16666666666669</v>
      </c>
      <c r="E40" s="238"/>
      <c r="F40" s="238"/>
      <c r="G40" s="236">
        <f>SUM(G34:G39)</f>
        <v>71.197499999999991</v>
      </c>
      <c r="H40" s="166">
        <f>SUM(H34:H39)</f>
        <v>1.1666666666666665</v>
      </c>
      <c r="I40" s="167"/>
      <c r="J40" s="167">
        <f>SUM(J34:J39)</f>
        <v>71.197499999999991</v>
      </c>
      <c r="K40" s="178" t="s">
        <v>695</v>
      </c>
    </row>
    <row r="48" spans="1:23">
      <c r="A48" s="152"/>
      <c r="B48" s="232" t="s">
        <v>747</v>
      </c>
      <c r="C48" s="233"/>
      <c r="D48" s="233"/>
      <c r="E48" s="233"/>
      <c r="F48" s="233"/>
      <c r="G48" s="233"/>
      <c r="H48" s="233"/>
      <c r="I48" s="233"/>
      <c r="J48" s="233"/>
      <c r="K48" s="153"/>
      <c r="L48" s="153"/>
    </row>
    <row r="49" spans="1:16" ht="14.25">
      <c r="A49" s="152"/>
      <c r="B49" s="179" t="s">
        <v>661</v>
      </c>
      <c r="C49" s="179" t="s">
        <v>662</v>
      </c>
      <c r="D49" s="179" t="s">
        <v>663</v>
      </c>
      <c r="E49" s="234" t="s">
        <v>664</v>
      </c>
      <c r="F49" s="234" t="s">
        <v>665</v>
      </c>
      <c r="G49" s="234" t="s">
        <v>666</v>
      </c>
      <c r="H49" s="183" t="s">
        <v>667</v>
      </c>
      <c r="I49" s="111" t="s">
        <v>668</v>
      </c>
      <c r="J49" s="185">
        <v>300</v>
      </c>
      <c r="K49" s="154" t="s">
        <v>669</v>
      </c>
    </row>
    <row r="50" spans="1:16" ht="15">
      <c r="A50" s="152">
        <f t="shared" ref="A50:A95" si="10">A49+1</f>
        <v>1</v>
      </c>
      <c r="B50" s="180" t="s">
        <v>670</v>
      </c>
      <c r="C50" s="181">
        <v>37.799999999999997</v>
      </c>
      <c r="D50" s="182">
        <v>409</v>
      </c>
      <c r="E50" s="235">
        <v>30</v>
      </c>
      <c r="F50" s="236">
        <f>4.95*(D50/250)*(E50/12)*H50</f>
        <v>0.42178125</v>
      </c>
      <c r="G50" s="237">
        <f t="shared" ref="G50:G97" si="11">F50/C50</f>
        <v>1.1158234126984128E-2</v>
      </c>
      <c r="H50" s="184">
        <v>2.0833333333333332E-2</v>
      </c>
      <c r="I50" s="155">
        <f>J49</f>
        <v>300</v>
      </c>
      <c r="J50" s="156">
        <f>I50*G50</f>
        <v>3.3474702380952381</v>
      </c>
      <c r="K50" s="157"/>
      <c r="L50" s="158" t="s">
        <v>671</v>
      </c>
      <c r="M50" s="152"/>
      <c r="N50" s="187" t="s">
        <v>672</v>
      </c>
    </row>
    <row r="51" spans="1:16" ht="15">
      <c r="A51" s="152">
        <f t="shared" si="10"/>
        <v>2</v>
      </c>
      <c r="B51" s="180" t="s">
        <v>673</v>
      </c>
      <c r="C51" s="181">
        <v>66</v>
      </c>
      <c r="D51" s="182">
        <v>366</v>
      </c>
      <c r="E51" s="235">
        <v>30</v>
      </c>
      <c r="F51" s="236">
        <f t="shared" ref="F51:F97" si="12">4.95*(D51/250)*(E51/12)*H51</f>
        <v>0.37743749999999998</v>
      </c>
      <c r="G51" s="237">
        <f t="shared" si="11"/>
        <v>5.7187499999999999E-3</v>
      </c>
      <c r="H51" s="184">
        <v>2.0833333333333332E-2</v>
      </c>
      <c r="I51" s="155">
        <f>I50</f>
        <v>300</v>
      </c>
      <c r="J51" s="156">
        <f t="shared" ref="J51:J97" si="13">I51*G51</f>
        <v>1.715625</v>
      </c>
      <c r="K51" s="157"/>
      <c r="L51" s="159" t="s">
        <v>700</v>
      </c>
      <c r="M51" s="155">
        <f>J98</f>
        <v>87.96263359430084</v>
      </c>
      <c r="N51" s="186">
        <f>M51/30</f>
        <v>2.9320877864766945</v>
      </c>
    </row>
    <row r="52" spans="1:16" ht="15">
      <c r="A52" s="152">
        <f t="shared" si="10"/>
        <v>3</v>
      </c>
      <c r="B52" s="180" t="s">
        <v>674</v>
      </c>
      <c r="C52" s="181">
        <v>64.400000000000006</v>
      </c>
      <c r="D52" s="182">
        <v>354</v>
      </c>
      <c r="E52" s="235">
        <v>30</v>
      </c>
      <c r="F52" s="236">
        <f t="shared" si="12"/>
        <v>0.36506249999999996</v>
      </c>
      <c r="G52" s="237">
        <f t="shared" si="11"/>
        <v>5.6686723602484461E-3</v>
      </c>
      <c r="H52" s="184">
        <v>2.0833333333333332E-2</v>
      </c>
      <c r="I52" s="155">
        <f t="shared" ref="I52:I97" si="14">I51</f>
        <v>300</v>
      </c>
      <c r="J52" s="156">
        <f t="shared" si="13"/>
        <v>1.7006017080745339</v>
      </c>
      <c r="K52" s="157"/>
      <c r="L52" s="159" t="s">
        <v>675</v>
      </c>
      <c r="M52" s="161">
        <f>19*J49-J98</f>
        <v>5612.0373664056988</v>
      </c>
      <c r="N52" s="186">
        <f>M52/30</f>
        <v>187.0679122135233</v>
      </c>
      <c r="P52" t="s">
        <v>676</v>
      </c>
    </row>
    <row r="53" spans="1:16" ht="15">
      <c r="A53" s="152">
        <f t="shared" si="10"/>
        <v>4</v>
      </c>
      <c r="B53" s="180" t="s">
        <v>677</v>
      </c>
      <c r="C53" s="181">
        <v>76.2</v>
      </c>
      <c r="D53" s="182">
        <v>364</v>
      </c>
      <c r="E53" s="235">
        <v>30</v>
      </c>
      <c r="F53" s="236">
        <f t="shared" si="12"/>
        <v>0.37537500000000001</v>
      </c>
      <c r="G53" s="237">
        <f t="shared" si="11"/>
        <v>4.9261811023622046E-3</v>
      </c>
      <c r="H53" s="184">
        <v>2.0833333333333332E-2</v>
      </c>
      <c r="I53" s="155">
        <f t="shared" si="14"/>
        <v>300</v>
      </c>
      <c r="J53" s="156">
        <f t="shared" si="13"/>
        <v>1.4778543307086613</v>
      </c>
      <c r="K53" s="157"/>
      <c r="L53" s="162" t="s">
        <v>678</v>
      </c>
      <c r="M53" s="163">
        <f>M51+M52</f>
        <v>5700</v>
      </c>
      <c r="N53" s="186">
        <f>M53/30</f>
        <v>190</v>
      </c>
    </row>
    <row r="54" spans="1:16" ht="15">
      <c r="A54" s="152">
        <f t="shared" si="10"/>
        <v>5</v>
      </c>
      <c r="B54" s="180" t="s">
        <v>679</v>
      </c>
      <c r="C54" s="181">
        <v>62.6</v>
      </c>
      <c r="D54" s="182">
        <v>411</v>
      </c>
      <c r="E54" s="235">
        <v>30</v>
      </c>
      <c r="F54" s="236">
        <f t="shared" si="12"/>
        <v>0.42384374999999996</v>
      </c>
      <c r="G54" s="237">
        <f t="shared" si="11"/>
        <v>6.7706669329073476E-3</v>
      </c>
      <c r="H54" s="184">
        <v>2.0833333333333332E-2</v>
      </c>
      <c r="I54" s="155">
        <f t="shared" si="14"/>
        <v>300</v>
      </c>
      <c r="J54" s="156">
        <f t="shared" si="13"/>
        <v>2.0312000798722041</v>
      </c>
      <c r="K54" s="157"/>
      <c r="N54" s="164" t="s">
        <v>680</v>
      </c>
    </row>
    <row r="55" spans="1:16" ht="15">
      <c r="A55" s="152">
        <f t="shared" si="10"/>
        <v>6</v>
      </c>
      <c r="B55" s="180" t="s">
        <v>681</v>
      </c>
      <c r="C55" s="181">
        <v>56.6</v>
      </c>
      <c r="D55" s="182">
        <v>404</v>
      </c>
      <c r="E55" s="235">
        <v>30</v>
      </c>
      <c r="F55" s="236">
        <f t="shared" si="12"/>
        <v>0.41662500000000002</v>
      </c>
      <c r="G55" s="237">
        <f t="shared" si="11"/>
        <v>7.3608657243816253E-3</v>
      </c>
      <c r="H55" s="184">
        <v>2.0833333333333332E-2</v>
      </c>
      <c r="I55" s="155">
        <f t="shared" si="14"/>
        <v>300</v>
      </c>
      <c r="J55" s="156">
        <f t="shared" si="13"/>
        <v>2.2082597173144878</v>
      </c>
      <c r="K55" s="157"/>
      <c r="N55" s="164" t="s">
        <v>682</v>
      </c>
    </row>
    <row r="56" spans="1:16" ht="15">
      <c r="A56" s="152">
        <f t="shared" si="10"/>
        <v>7</v>
      </c>
      <c r="B56" s="180" t="s">
        <v>683</v>
      </c>
      <c r="C56" s="181">
        <v>60.2</v>
      </c>
      <c r="D56" s="182">
        <v>405</v>
      </c>
      <c r="E56" s="235">
        <v>30</v>
      </c>
      <c r="F56" s="236">
        <f t="shared" si="12"/>
        <v>0.41765624999999995</v>
      </c>
      <c r="G56" s="237">
        <f t="shared" si="11"/>
        <v>6.9378114617940191E-3</v>
      </c>
      <c r="H56" s="184">
        <v>2.0833333333333332E-2</v>
      </c>
      <c r="I56" s="155">
        <f t="shared" si="14"/>
        <v>300</v>
      </c>
      <c r="J56" s="156">
        <f t="shared" si="13"/>
        <v>2.0813434385382057</v>
      </c>
      <c r="K56" s="157"/>
    </row>
    <row r="57" spans="1:16" ht="15">
      <c r="A57" s="152">
        <f t="shared" si="10"/>
        <v>8</v>
      </c>
      <c r="B57" s="180" t="s">
        <v>684</v>
      </c>
      <c r="C57" s="181">
        <v>69.400000000000006</v>
      </c>
      <c r="D57" s="182">
        <v>393</v>
      </c>
      <c r="E57" s="235">
        <v>30</v>
      </c>
      <c r="F57" s="236">
        <f t="shared" si="12"/>
        <v>0.40528125000000004</v>
      </c>
      <c r="G57" s="237">
        <f t="shared" si="11"/>
        <v>5.8397874639769453E-3</v>
      </c>
      <c r="H57" s="184">
        <v>2.0833333333333332E-2</v>
      </c>
      <c r="I57" s="155">
        <f t="shared" si="14"/>
        <v>300</v>
      </c>
      <c r="J57" s="156">
        <f t="shared" si="13"/>
        <v>1.7519362391930835</v>
      </c>
      <c r="K57" s="157"/>
    </row>
    <row r="58" spans="1:16" ht="15">
      <c r="A58" s="152">
        <f t="shared" si="10"/>
        <v>9</v>
      </c>
      <c r="B58" s="180" t="s">
        <v>685</v>
      </c>
      <c r="C58" s="181">
        <v>46</v>
      </c>
      <c r="D58" s="182">
        <v>367</v>
      </c>
      <c r="E58" s="235">
        <v>30</v>
      </c>
      <c r="F58" s="236">
        <f t="shared" si="12"/>
        <v>0.37846874999999996</v>
      </c>
      <c r="G58" s="237">
        <f t="shared" si="11"/>
        <v>8.2275815217391305E-3</v>
      </c>
      <c r="H58" s="184">
        <v>2.0833333333333332E-2</v>
      </c>
      <c r="I58" s="155">
        <f t="shared" si="14"/>
        <v>300</v>
      </c>
      <c r="J58" s="156">
        <f t="shared" si="13"/>
        <v>2.4682744565217392</v>
      </c>
      <c r="K58" s="157"/>
      <c r="N58" s="154" t="s">
        <v>686</v>
      </c>
    </row>
    <row r="59" spans="1:16" ht="15">
      <c r="A59" s="152">
        <f t="shared" si="10"/>
        <v>10</v>
      </c>
      <c r="B59" s="180" t="s">
        <v>687</v>
      </c>
      <c r="C59" s="181">
        <v>49</v>
      </c>
      <c r="D59" s="182">
        <v>383</v>
      </c>
      <c r="E59" s="235">
        <v>30</v>
      </c>
      <c r="F59" s="236">
        <f t="shared" si="12"/>
        <v>0.39496874999999998</v>
      </c>
      <c r="G59" s="237">
        <f t="shared" si="11"/>
        <v>8.0605867346938767E-3</v>
      </c>
      <c r="H59" s="184">
        <v>2.0833333333333332E-2</v>
      </c>
      <c r="I59" s="155">
        <f t="shared" si="14"/>
        <v>300</v>
      </c>
      <c r="J59" s="156">
        <f t="shared" si="13"/>
        <v>2.418176020408163</v>
      </c>
      <c r="K59" s="157"/>
      <c r="N59" s="154" t="s">
        <v>688</v>
      </c>
    </row>
    <row r="60" spans="1:16" ht="15">
      <c r="A60" s="152">
        <f t="shared" si="10"/>
        <v>11</v>
      </c>
      <c r="B60" s="180" t="s">
        <v>689</v>
      </c>
      <c r="C60" s="181">
        <v>41.8</v>
      </c>
      <c r="D60" s="182">
        <v>363</v>
      </c>
      <c r="E60" s="235">
        <v>30</v>
      </c>
      <c r="F60" s="236">
        <f t="shared" si="12"/>
        <v>0.37434374999999998</v>
      </c>
      <c r="G60" s="237">
        <f t="shared" si="11"/>
        <v>8.9555921052631576E-3</v>
      </c>
      <c r="H60" s="184">
        <v>2.0833333333333332E-2</v>
      </c>
      <c r="I60" s="155">
        <f t="shared" si="14"/>
        <v>300</v>
      </c>
      <c r="J60" s="156">
        <f t="shared" si="13"/>
        <v>2.6866776315789473</v>
      </c>
      <c r="K60" s="157"/>
    </row>
    <row r="61" spans="1:16" ht="15">
      <c r="A61" s="152">
        <f t="shared" si="10"/>
        <v>12</v>
      </c>
      <c r="B61" s="180" t="s">
        <v>690</v>
      </c>
      <c r="C61" s="181">
        <v>48.4</v>
      </c>
      <c r="D61" s="182">
        <v>424</v>
      </c>
      <c r="E61" s="235">
        <v>30</v>
      </c>
      <c r="F61" s="236">
        <f t="shared" si="12"/>
        <v>0.43725000000000003</v>
      </c>
      <c r="G61" s="237">
        <f t="shared" si="11"/>
        <v>9.03409090909091E-3</v>
      </c>
      <c r="H61" s="184">
        <v>2.0833333333333332E-2</v>
      </c>
      <c r="I61" s="155">
        <f t="shared" si="14"/>
        <v>300</v>
      </c>
      <c r="J61" s="156">
        <f t="shared" si="13"/>
        <v>2.7102272727272729</v>
      </c>
      <c r="K61" s="157"/>
    </row>
    <row r="62" spans="1:16" ht="15">
      <c r="A62" s="152">
        <f t="shared" si="10"/>
        <v>13</v>
      </c>
      <c r="B62" s="180" t="s">
        <v>691</v>
      </c>
      <c r="C62" s="181">
        <v>57</v>
      </c>
      <c r="D62" s="182">
        <v>389</v>
      </c>
      <c r="E62" s="235">
        <v>30</v>
      </c>
      <c r="F62" s="236">
        <f t="shared" si="12"/>
        <v>0.40115624999999999</v>
      </c>
      <c r="G62" s="237">
        <f t="shared" si="11"/>
        <v>7.037828947368421E-3</v>
      </c>
      <c r="H62" s="184">
        <v>2.0833333333333332E-2</v>
      </c>
      <c r="I62" s="155">
        <f t="shared" si="14"/>
        <v>300</v>
      </c>
      <c r="J62" s="156">
        <f t="shared" si="13"/>
        <v>2.1113486842105265</v>
      </c>
      <c r="K62" s="157"/>
    </row>
    <row r="63" spans="1:16" ht="15">
      <c r="A63" s="152">
        <f t="shared" si="10"/>
        <v>14</v>
      </c>
      <c r="B63" s="180" t="s">
        <v>692</v>
      </c>
      <c r="C63" s="181">
        <v>68.599999999999994</v>
      </c>
      <c r="D63" s="182">
        <v>377</v>
      </c>
      <c r="E63" s="235">
        <v>30</v>
      </c>
      <c r="F63" s="236">
        <f t="shared" si="12"/>
        <v>0.38878124999999997</v>
      </c>
      <c r="G63" s="237">
        <f t="shared" si="11"/>
        <v>5.6673651603498547E-3</v>
      </c>
      <c r="H63" s="184">
        <v>2.0833333333333332E-2</v>
      </c>
      <c r="I63" s="155">
        <f t="shared" si="14"/>
        <v>300</v>
      </c>
      <c r="J63" s="156">
        <f t="shared" si="13"/>
        <v>1.7002095481049564</v>
      </c>
      <c r="K63" s="157"/>
    </row>
    <row r="64" spans="1:16" ht="15">
      <c r="A64" s="152">
        <f t="shared" si="10"/>
        <v>15</v>
      </c>
      <c r="B64" s="180" t="s">
        <v>693</v>
      </c>
      <c r="C64" s="181">
        <v>59.8</v>
      </c>
      <c r="D64" s="182">
        <v>375</v>
      </c>
      <c r="E64" s="235">
        <v>30</v>
      </c>
      <c r="F64" s="236">
        <f t="shared" si="12"/>
        <v>0.38671875</v>
      </c>
      <c r="G64" s="237">
        <f t="shared" si="11"/>
        <v>6.46686872909699E-3</v>
      </c>
      <c r="H64" s="184">
        <v>2.0833333333333332E-2</v>
      </c>
      <c r="I64" s="155">
        <f t="shared" si="14"/>
        <v>300</v>
      </c>
      <c r="J64" s="156">
        <f t="shared" si="13"/>
        <v>1.940060618729097</v>
      </c>
      <c r="K64" s="157"/>
    </row>
    <row r="65" spans="1:11" ht="15">
      <c r="A65" s="152">
        <f t="shared" si="10"/>
        <v>16</v>
      </c>
      <c r="B65" s="180" t="s">
        <v>694</v>
      </c>
      <c r="C65" s="181">
        <v>62.6</v>
      </c>
      <c r="D65" s="182">
        <v>341</v>
      </c>
      <c r="E65" s="235">
        <v>30</v>
      </c>
      <c r="F65" s="236">
        <f t="shared" si="12"/>
        <v>0.35165625000000006</v>
      </c>
      <c r="G65" s="237">
        <f t="shared" si="11"/>
        <v>5.6175119808306714E-3</v>
      </c>
      <c r="H65" s="184">
        <v>2.0833333333333332E-2</v>
      </c>
      <c r="I65" s="155">
        <f t="shared" si="14"/>
        <v>300</v>
      </c>
      <c r="J65" s="156">
        <f t="shared" si="13"/>
        <v>1.6852535942492015</v>
      </c>
      <c r="K65" s="157"/>
    </row>
    <row r="66" spans="1:11" ht="15">
      <c r="A66" s="152">
        <f t="shared" si="10"/>
        <v>17</v>
      </c>
      <c r="B66" s="180" t="s">
        <v>701</v>
      </c>
      <c r="C66" s="181">
        <v>62.6</v>
      </c>
      <c r="D66" s="182">
        <v>341</v>
      </c>
      <c r="E66" s="235">
        <v>30</v>
      </c>
      <c r="F66" s="236">
        <f t="shared" si="12"/>
        <v>0.35165625000000006</v>
      </c>
      <c r="G66" s="237">
        <f t="shared" si="11"/>
        <v>5.6175119808306714E-3</v>
      </c>
      <c r="H66" s="184">
        <v>2.0833333333333332E-2</v>
      </c>
      <c r="I66" s="155">
        <f t="shared" si="14"/>
        <v>300</v>
      </c>
      <c r="J66" s="156">
        <f t="shared" si="13"/>
        <v>1.6852535942492015</v>
      </c>
      <c r="K66" s="157"/>
    </row>
    <row r="67" spans="1:11" ht="15">
      <c r="A67" s="152">
        <f t="shared" si="10"/>
        <v>18</v>
      </c>
      <c r="B67" s="180" t="s">
        <v>702</v>
      </c>
      <c r="C67" s="181">
        <v>62.6</v>
      </c>
      <c r="D67" s="182">
        <v>341</v>
      </c>
      <c r="E67" s="235">
        <v>30</v>
      </c>
      <c r="F67" s="236">
        <f t="shared" si="12"/>
        <v>0.35165625000000006</v>
      </c>
      <c r="G67" s="237">
        <f t="shared" si="11"/>
        <v>5.6175119808306714E-3</v>
      </c>
      <c r="H67" s="184">
        <v>2.0833333333333332E-2</v>
      </c>
      <c r="I67" s="155">
        <f t="shared" si="14"/>
        <v>300</v>
      </c>
      <c r="J67" s="156">
        <f t="shared" si="13"/>
        <v>1.6852535942492015</v>
      </c>
      <c r="K67" s="157"/>
    </row>
    <row r="68" spans="1:11" ht="15">
      <c r="A68" s="152">
        <f t="shared" si="10"/>
        <v>19</v>
      </c>
      <c r="B68" s="180" t="s">
        <v>703</v>
      </c>
      <c r="C68" s="181">
        <v>62.6</v>
      </c>
      <c r="D68" s="182">
        <v>341</v>
      </c>
      <c r="E68" s="235">
        <v>30</v>
      </c>
      <c r="F68" s="236">
        <f t="shared" si="12"/>
        <v>0.35165625000000006</v>
      </c>
      <c r="G68" s="237">
        <f t="shared" si="11"/>
        <v>5.6175119808306714E-3</v>
      </c>
      <c r="H68" s="184">
        <v>2.0833333333333332E-2</v>
      </c>
      <c r="I68" s="155">
        <f t="shared" si="14"/>
        <v>300</v>
      </c>
      <c r="J68" s="156">
        <f t="shared" si="13"/>
        <v>1.6852535942492015</v>
      </c>
      <c r="K68" s="157"/>
    </row>
    <row r="69" spans="1:11" ht="15">
      <c r="A69" s="152">
        <f t="shared" si="10"/>
        <v>20</v>
      </c>
      <c r="B69" s="180" t="s">
        <v>704</v>
      </c>
      <c r="C69" s="181">
        <v>62.6</v>
      </c>
      <c r="D69" s="182">
        <v>341</v>
      </c>
      <c r="E69" s="235">
        <v>30</v>
      </c>
      <c r="F69" s="236">
        <f t="shared" si="12"/>
        <v>0.35165625000000006</v>
      </c>
      <c r="G69" s="237">
        <f t="shared" si="11"/>
        <v>5.6175119808306714E-3</v>
      </c>
      <c r="H69" s="184">
        <v>2.0833333333333332E-2</v>
      </c>
      <c r="I69" s="155">
        <f t="shared" si="14"/>
        <v>300</v>
      </c>
      <c r="J69" s="156">
        <f t="shared" si="13"/>
        <v>1.6852535942492015</v>
      </c>
      <c r="K69" s="157"/>
    </row>
    <row r="70" spans="1:11" ht="15">
      <c r="A70" s="152">
        <f t="shared" si="10"/>
        <v>21</v>
      </c>
      <c r="B70" s="180" t="s">
        <v>705</v>
      </c>
      <c r="C70" s="181">
        <v>62.6</v>
      </c>
      <c r="D70" s="182">
        <v>341</v>
      </c>
      <c r="E70" s="235">
        <v>30</v>
      </c>
      <c r="F70" s="236">
        <f t="shared" si="12"/>
        <v>0.35165625000000006</v>
      </c>
      <c r="G70" s="237">
        <f t="shared" si="11"/>
        <v>5.6175119808306714E-3</v>
      </c>
      <c r="H70" s="184">
        <v>2.0833333333333332E-2</v>
      </c>
      <c r="I70" s="155">
        <f t="shared" si="14"/>
        <v>300</v>
      </c>
      <c r="J70" s="156">
        <f t="shared" si="13"/>
        <v>1.6852535942492015</v>
      </c>
      <c r="K70" s="157"/>
    </row>
    <row r="71" spans="1:11" ht="15">
      <c r="A71" s="152">
        <f t="shared" si="10"/>
        <v>22</v>
      </c>
      <c r="B71" s="180" t="s">
        <v>706</v>
      </c>
      <c r="C71" s="181">
        <v>62.6</v>
      </c>
      <c r="D71" s="182">
        <v>341</v>
      </c>
      <c r="E71" s="235">
        <v>30</v>
      </c>
      <c r="F71" s="236">
        <f t="shared" si="12"/>
        <v>0.35165625000000006</v>
      </c>
      <c r="G71" s="237">
        <f t="shared" si="11"/>
        <v>5.6175119808306714E-3</v>
      </c>
      <c r="H71" s="184">
        <v>2.0833333333333332E-2</v>
      </c>
      <c r="I71" s="155">
        <f t="shared" si="14"/>
        <v>300</v>
      </c>
      <c r="J71" s="156">
        <f t="shared" si="13"/>
        <v>1.6852535942492015</v>
      </c>
      <c r="K71" s="157"/>
    </row>
    <row r="72" spans="1:11" ht="15">
      <c r="A72" s="152">
        <f t="shared" si="10"/>
        <v>23</v>
      </c>
      <c r="B72" s="180" t="s">
        <v>707</v>
      </c>
      <c r="C72" s="181">
        <v>62.6</v>
      </c>
      <c r="D72" s="182">
        <v>341</v>
      </c>
      <c r="E72" s="235">
        <v>30</v>
      </c>
      <c r="F72" s="236">
        <f t="shared" si="12"/>
        <v>0.35165625000000006</v>
      </c>
      <c r="G72" s="237">
        <f t="shared" si="11"/>
        <v>5.6175119808306714E-3</v>
      </c>
      <c r="H72" s="184">
        <v>2.0833333333333332E-2</v>
      </c>
      <c r="I72" s="155">
        <f t="shared" si="14"/>
        <v>300</v>
      </c>
      <c r="J72" s="156">
        <f t="shared" si="13"/>
        <v>1.6852535942492015</v>
      </c>
      <c r="K72" s="157"/>
    </row>
    <row r="73" spans="1:11" ht="15">
      <c r="A73" s="152">
        <f t="shared" si="10"/>
        <v>24</v>
      </c>
      <c r="B73" s="180" t="s">
        <v>708</v>
      </c>
      <c r="C73" s="181">
        <v>62.6</v>
      </c>
      <c r="D73" s="182">
        <v>341</v>
      </c>
      <c r="E73" s="235">
        <v>30</v>
      </c>
      <c r="F73" s="236">
        <f t="shared" si="12"/>
        <v>0.35165625000000006</v>
      </c>
      <c r="G73" s="237">
        <f t="shared" si="11"/>
        <v>5.6175119808306714E-3</v>
      </c>
      <c r="H73" s="184">
        <v>2.0833333333333332E-2</v>
      </c>
      <c r="I73" s="155">
        <f t="shared" si="14"/>
        <v>300</v>
      </c>
      <c r="J73" s="156">
        <f t="shared" si="13"/>
        <v>1.6852535942492015</v>
      </c>
      <c r="K73" s="157"/>
    </row>
    <row r="74" spans="1:11" ht="15">
      <c r="A74" s="152">
        <f t="shared" si="10"/>
        <v>25</v>
      </c>
      <c r="B74" s="180" t="s">
        <v>709</v>
      </c>
      <c r="C74" s="181">
        <v>62.6</v>
      </c>
      <c r="D74" s="182">
        <v>341</v>
      </c>
      <c r="E74" s="235">
        <v>30</v>
      </c>
      <c r="F74" s="236">
        <f t="shared" si="12"/>
        <v>0.35165625000000006</v>
      </c>
      <c r="G74" s="237">
        <f t="shared" si="11"/>
        <v>5.6175119808306714E-3</v>
      </c>
      <c r="H74" s="184">
        <v>2.0833333333333332E-2</v>
      </c>
      <c r="I74" s="155">
        <f t="shared" si="14"/>
        <v>300</v>
      </c>
      <c r="J74" s="156">
        <f t="shared" si="13"/>
        <v>1.6852535942492015</v>
      </c>
      <c r="K74" s="157"/>
    </row>
    <row r="75" spans="1:11" ht="15">
      <c r="A75" s="152">
        <f t="shared" si="10"/>
        <v>26</v>
      </c>
      <c r="B75" s="180" t="s">
        <v>710</v>
      </c>
      <c r="C75" s="181">
        <v>62.6</v>
      </c>
      <c r="D75" s="182">
        <v>341</v>
      </c>
      <c r="E75" s="235">
        <v>30</v>
      </c>
      <c r="F75" s="236">
        <f t="shared" si="12"/>
        <v>0.35165625000000006</v>
      </c>
      <c r="G75" s="237">
        <f t="shared" si="11"/>
        <v>5.6175119808306714E-3</v>
      </c>
      <c r="H75" s="184">
        <v>2.0833333333333332E-2</v>
      </c>
      <c r="I75" s="155">
        <f t="shared" si="14"/>
        <v>300</v>
      </c>
      <c r="J75" s="156">
        <f t="shared" si="13"/>
        <v>1.6852535942492015</v>
      </c>
      <c r="K75" s="157"/>
    </row>
    <row r="76" spans="1:11" ht="15">
      <c r="A76" s="152">
        <f t="shared" si="10"/>
        <v>27</v>
      </c>
      <c r="B76" s="180" t="s">
        <v>711</v>
      </c>
      <c r="C76" s="181">
        <v>62.6</v>
      </c>
      <c r="D76" s="182">
        <v>341</v>
      </c>
      <c r="E76" s="235">
        <v>30</v>
      </c>
      <c r="F76" s="236">
        <f t="shared" si="12"/>
        <v>0.35165625000000006</v>
      </c>
      <c r="G76" s="237">
        <f t="shared" si="11"/>
        <v>5.6175119808306714E-3</v>
      </c>
      <c r="H76" s="184">
        <v>2.0833333333333332E-2</v>
      </c>
      <c r="I76" s="155">
        <f t="shared" si="14"/>
        <v>300</v>
      </c>
      <c r="J76" s="156">
        <f t="shared" si="13"/>
        <v>1.6852535942492015</v>
      </c>
      <c r="K76" s="157"/>
    </row>
    <row r="77" spans="1:11" ht="15">
      <c r="A77" s="152">
        <f t="shared" si="10"/>
        <v>28</v>
      </c>
      <c r="B77" s="180" t="s">
        <v>712</v>
      </c>
      <c r="C77" s="181">
        <v>62.6</v>
      </c>
      <c r="D77" s="182">
        <v>341</v>
      </c>
      <c r="E77" s="235">
        <v>30</v>
      </c>
      <c r="F77" s="236">
        <f t="shared" si="12"/>
        <v>0.35165625000000006</v>
      </c>
      <c r="G77" s="237">
        <f t="shared" si="11"/>
        <v>5.6175119808306714E-3</v>
      </c>
      <c r="H77" s="184">
        <v>2.0833333333333332E-2</v>
      </c>
      <c r="I77" s="155">
        <f t="shared" si="14"/>
        <v>300</v>
      </c>
      <c r="J77" s="156">
        <f t="shared" si="13"/>
        <v>1.6852535942492015</v>
      </c>
      <c r="K77" s="157"/>
    </row>
    <row r="78" spans="1:11" ht="15">
      <c r="A78" s="152">
        <f t="shared" si="10"/>
        <v>29</v>
      </c>
      <c r="B78" s="180" t="s">
        <v>713</v>
      </c>
      <c r="C78" s="181">
        <v>62.6</v>
      </c>
      <c r="D78" s="182">
        <v>341</v>
      </c>
      <c r="E78" s="235">
        <v>30</v>
      </c>
      <c r="F78" s="236">
        <f t="shared" si="12"/>
        <v>0.35165625000000006</v>
      </c>
      <c r="G78" s="237">
        <f t="shared" si="11"/>
        <v>5.6175119808306714E-3</v>
      </c>
      <c r="H78" s="184">
        <v>2.0833333333333332E-2</v>
      </c>
      <c r="I78" s="155">
        <f t="shared" si="14"/>
        <v>300</v>
      </c>
      <c r="J78" s="156">
        <f t="shared" si="13"/>
        <v>1.6852535942492015</v>
      </c>
      <c r="K78" s="157"/>
    </row>
    <row r="79" spans="1:11" ht="15">
      <c r="A79" s="152">
        <f t="shared" si="10"/>
        <v>30</v>
      </c>
      <c r="B79" s="180" t="s">
        <v>714</v>
      </c>
      <c r="C79" s="181">
        <v>62.6</v>
      </c>
      <c r="D79" s="182">
        <v>341</v>
      </c>
      <c r="E79" s="235">
        <v>30</v>
      </c>
      <c r="F79" s="236">
        <f t="shared" si="12"/>
        <v>0.35165625000000006</v>
      </c>
      <c r="G79" s="237">
        <f t="shared" si="11"/>
        <v>5.6175119808306714E-3</v>
      </c>
      <c r="H79" s="184">
        <v>2.0833333333333332E-2</v>
      </c>
      <c r="I79" s="155">
        <f t="shared" si="14"/>
        <v>300</v>
      </c>
      <c r="J79" s="156">
        <f t="shared" si="13"/>
        <v>1.6852535942492015</v>
      </c>
      <c r="K79" s="157"/>
    </row>
    <row r="80" spans="1:11" ht="15">
      <c r="A80" s="152">
        <f t="shared" si="10"/>
        <v>31</v>
      </c>
      <c r="B80" s="180" t="s">
        <v>715</v>
      </c>
      <c r="C80" s="181">
        <v>62.6</v>
      </c>
      <c r="D80" s="182">
        <v>341</v>
      </c>
      <c r="E80" s="235">
        <v>30</v>
      </c>
      <c r="F80" s="236">
        <f t="shared" si="12"/>
        <v>0.35165625000000006</v>
      </c>
      <c r="G80" s="237">
        <f t="shared" si="11"/>
        <v>5.6175119808306714E-3</v>
      </c>
      <c r="H80" s="184">
        <v>2.0833333333333332E-2</v>
      </c>
      <c r="I80" s="155">
        <f t="shared" si="14"/>
        <v>300</v>
      </c>
      <c r="J80" s="156">
        <f t="shared" si="13"/>
        <v>1.6852535942492015</v>
      </c>
      <c r="K80" s="157"/>
    </row>
    <row r="81" spans="1:11" ht="15">
      <c r="A81" s="152">
        <f t="shared" si="10"/>
        <v>32</v>
      </c>
      <c r="B81" s="180" t="s">
        <v>716</v>
      </c>
      <c r="C81" s="181">
        <v>62.6</v>
      </c>
      <c r="D81" s="182">
        <v>341</v>
      </c>
      <c r="E81" s="235">
        <v>30</v>
      </c>
      <c r="F81" s="236">
        <f t="shared" si="12"/>
        <v>0.35165625000000006</v>
      </c>
      <c r="G81" s="237">
        <f t="shared" si="11"/>
        <v>5.6175119808306714E-3</v>
      </c>
      <c r="H81" s="184">
        <v>2.0833333333333332E-2</v>
      </c>
      <c r="I81" s="155">
        <f t="shared" si="14"/>
        <v>300</v>
      </c>
      <c r="J81" s="156">
        <f t="shared" si="13"/>
        <v>1.6852535942492015</v>
      </c>
      <c r="K81" s="157"/>
    </row>
    <row r="82" spans="1:11" ht="15">
      <c r="A82" s="152">
        <f t="shared" si="10"/>
        <v>33</v>
      </c>
      <c r="B82" s="180" t="s">
        <v>717</v>
      </c>
      <c r="C82" s="181">
        <v>62.6</v>
      </c>
      <c r="D82" s="182">
        <v>341</v>
      </c>
      <c r="E82" s="235">
        <v>30</v>
      </c>
      <c r="F82" s="236">
        <f t="shared" si="12"/>
        <v>0.35165625000000006</v>
      </c>
      <c r="G82" s="237">
        <f t="shared" si="11"/>
        <v>5.6175119808306714E-3</v>
      </c>
      <c r="H82" s="184">
        <v>2.0833333333333332E-2</v>
      </c>
      <c r="I82" s="155">
        <f t="shared" si="14"/>
        <v>300</v>
      </c>
      <c r="J82" s="156">
        <f t="shared" si="13"/>
        <v>1.6852535942492015</v>
      </c>
      <c r="K82" s="157"/>
    </row>
    <row r="83" spans="1:11" ht="15">
      <c r="A83" s="152">
        <f t="shared" si="10"/>
        <v>34</v>
      </c>
      <c r="B83" s="180" t="s">
        <v>718</v>
      </c>
      <c r="C83" s="181">
        <v>62.6</v>
      </c>
      <c r="D83" s="182">
        <v>341</v>
      </c>
      <c r="E83" s="235">
        <v>30</v>
      </c>
      <c r="F83" s="236">
        <f t="shared" si="12"/>
        <v>0.35165625000000006</v>
      </c>
      <c r="G83" s="237">
        <f t="shared" si="11"/>
        <v>5.6175119808306714E-3</v>
      </c>
      <c r="H83" s="184">
        <v>2.0833333333333332E-2</v>
      </c>
      <c r="I83" s="155">
        <f t="shared" si="14"/>
        <v>300</v>
      </c>
      <c r="J83" s="156">
        <f t="shared" si="13"/>
        <v>1.6852535942492015</v>
      </c>
      <c r="K83" s="157"/>
    </row>
    <row r="84" spans="1:11" ht="15">
      <c r="A84" s="152">
        <f t="shared" si="10"/>
        <v>35</v>
      </c>
      <c r="B84" s="180" t="s">
        <v>719</v>
      </c>
      <c r="C84" s="181">
        <v>62.6</v>
      </c>
      <c r="D84" s="182">
        <v>341</v>
      </c>
      <c r="E84" s="235">
        <v>30</v>
      </c>
      <c r="F84" s="236">
        <f t="shared" si="12"/>
        <v>0.35165625000000006</v>
      </c>
      <c r="G84" s="237">
        <f t="shared" si="11"/>
        <v>5.6175119808306714E-3</v>
      </c>
      <c r="H84" s="184">
        <v>2.0833333333333332E-2</v>
      </c>
      <c r="I84" s="155">
        <f t="shared" si="14"/>
        <v>300</v>
      </c>
      <c r="J84" s="156">
        <f t="shared" si="13"/>
        <v>1.6852535942492015</v>
      </c>
      <c r="K84" s="157"/>
    </row>
    <row r="85" spans="1:11" ht="15">
      <c r="A85" s="152">
        <f t="shared" si="10"/>
        <v>36</v>
      </c>
      <c r="B85" s="180" t="s">
        <v>720</v>
      </c>
      <c r="C85" s="181">
        <v>62.6</v>
      </c>
      <c r="D85" s="182">
        <v>341</v>
      </c>
      <c r="E85" s="235">
        <v>30</v>
      </c>
      <c r="F85" s="236">
        <f t="shared" si="12"/>
        <v>0.35165625000000006</v>
      </c>
      <c r="G85" s="237">
        <f t="shared" si="11"/>
        <v>5.6175119808306714E-3</v>
      </c>
      <c r="H85" s="184">
        <v>2.0833333333333332E-2</v>
      </c>
      <c r="I85" s="155">
        <f t="shared" si="14"/>
        <v>300</v>
      </c>
      <c r="J85" s="156">
        <f t="shared" si="13"/>
        <v>1.6852535942492015</v>
      </c>
      <c r="K85" s="157"/>
    </row>
    <row r="86" spans="1:11" ht="15">
      <c r="A86" s="152">
        <f t="shared" si="10"/>
        <v>37</v>
      </c>
      <c r="B86" s="180" t="s">
        <v>721</v>
      </c>
      <c r="C86" s="181">
        <v>62.6</v>
      </c>
      <c r="D86" s="182">
        <v>341</v>
      </c>
      <c r="E86" s="235">
        <v>30</v>
      </c>
      <c r="F86" s="236">
        <f t="shared" si="12"/>
        <v>0.35165625000000006</v>
      </c>
      <c r="G86" s="237">
        <f t="shared" si="11"/>
        <v>5.6175119808306714E-3</v>
      </c>
      <c r="H86" s="184">
        <v>2.0833333333333332E-2</v>
      </c>
      <c r="I86" s="155">
        <f t="shared" si="14"/>
        <v>300</v>
      </c>
      <c r="J86" s="156">
        <f t="shared" si="13"/>
        <v>1.6852535942492015</v>
      </c>
      <c r="K86" s="157"/>
    </row>
    <row r="87" spans="1:11" ht="15">
      <c r="A87" s="152">
        <f t="shared" si="10"/>
        <v>38</v>
      </c>
      <c r="B87" s="180" t="s">
        <v>722</v>
      </c>
      <c r="C87" s="181">
        <v>62.6</v>
      </c>
      <c r="D87" s="182">
        <v>341</v>
      </c>
      <c r="E87" s="235">
        <v>30</v>
      </c>
      <c r="F87" s="236">
        <f t="shared" si="12"/>
        <v>0.35165625000000006</v>
      </c>
      <c r="G87" s="237">
        <f t="shared" si="11"/>
        <v>5.6175119808306714E-3</v>
      </c>
      <c r="H87" s="184">
        <v>2.0833333333333332E-2</v>
      </c>
      <c r="I87" s="155">
        <f t="shared" si="14"/>
        <v>300</v>
      </c>
      <c r="J87" s="156">
        <f t="shared" si="13"/>
        <v>1.6852535942492015</v>
      </c>
      <c r="K87" s="157"/>
    </row>
    <row r="88" spans="1:11" ht="15">
      <c r="A88" s="152">
        <f t="shared" si="10"/>
        <v>39</v>
      </c>
      <c r="B88" s="180" t="s">
        <v>723</v>
      </c>
      <c r="C88" s="181">
        <v>62.6</v>
      </c>
      <c r="D88" s="182">
        <v>341</v>
      </c>
      <c r="E88" s="235">
        <v>30</v>
      </c>
      <c r="F88" s="236">
        <f t="shared" si="12"/>
        <v>0.35165625000000006</v>
      </c>
      <c r="G88" s="237">
        <f t="shared" si="11"/>
        <v>5.6175119808306714E-3</v>
      </c>
      <c r="H88" s="184">
        <v>2.0833333333333332E-2</v>
      </c>
      <c r="I88" s="155">
        <f t="shared" si="14"/>
        <v>300</v>
      </c>
      <c r="J88" s="156">
        <f t="shared" si="13"/>
        <v>1.6852535942492015</v>
      </c>
      <c r="K88" s="157"/>
    </row>
    <row r="89" spans="1:11" ht="15">
      <c r="A89" s="152">
        <f t="shared" si="10"/>
        <v>40</v>
      </c>
      <c r="B89" s="180" t="s">
        <v>724</v>
      </c>
      <c r="C89" s="181">
        <v>62.6</v>
      </c>
      <c r="D89" s="182">
        <v>341</v>
      </c>
      <c r="E89" s="235">
        <v>30</v>
      </c>
      <c r="F89" s="236">
        <f t="shared" si="12"/>
        <v>0.35165625000000006</v>
      </c>
      <c r="G89" s="237">
        <f t="shared" si="11"/>
        <v>5.6175119808306714E-3</v>
      </c>
      <c r="H89" s="184">
        <v>2.0833333333333332E-2</v>
      </c>
      <c r="I89" s="155">
        <f t="shared" si="14"/>
        <v>300</v>
      </c>
      <c r="J89" s="156">
        <f t="shared" si="13"/>
        <v>1.6852535942492015</v>
      </c>
      <c r="K89" s="157"/>
    </row>
    <row r="90" spans="1:11" ht="15">
      <c r="A90" s="152">
        <f t="shared" si="10"/>
        <v>41</v>
      </c>
      <c r="B90" s="180" t="s">
        <v>725</v>
      </c>
      <c r="C90" s="181">
        <v>62.6</v>
      </c>
      <c r="D90" s="182">
        <v>341</v>
      </c>
      <c r="E90" s="235">
        <v>30</v>
      </c>
      <c r="F90" s="236">
        <f t="shared" si="12"/>
        <v>0.35165625000000006</v>
      </c>
      <c r="G90" s="237">
        <f t="shared" si="11"/>
        <v>5.6175119808306714E-3</v>
      </c>
      <c r="H90" s="184">
        <v>2.0833333333333332E-2</v>
      </c>
      <c r="I90" s="155">
        <f t="shared" si="14"/>
        <v>300</v>
      </c>
      <c r="J90" s="156">
        <f t="shared" si="13"/>
        <v>1.6852535942492015</v>
      </c>
      <c r="K90" s="157"/>
    </row>
    <row r="91" spans="1:11" ht="15">
      <c r="A91" s="152">
        <f t="shared" si="10"/>
        <v>42</v>
      </c>
      <c r="B91" s="180" t="s">
        <v>726</v>
      </c>
      <c r="C91" s="181">
        <v>62.6</v>
      </c>
      <c r="D91" s="182">
        <v>341</v>
      </c>
      <c r="E91" s="235">
        <v>30</v>
      </c>
      <c r="F91" s="236">
        <f t="shared" si="12"/>
        <v>0.35165625000000006</v>
      </c>
      <c r="G91" s="237">
        <f t="shared" si="11"/>
        <v>5.6175119808306714E-3</v>
      </c>
      <c r="H91" s="184">
        <v>2.0833333333333332E-2</v>
      </c>
      <c r="I91" s="155">
        <f t="shared" si="14"/>
        <v>300</v>
      </c>
      <c r="J91" s="156">
        <f t="shared" si="13"/>
        <v>1.6852535942492015</v>
      </c>
      <c r="K91" s="157"/>
    </row>
    <row r="92" spans="1:11" ht="15">
      <c r="A92" s="152">
        <f t="shared" si="10"/>
        <v>43</v>
      </c>
      <c r="B92" s="180" t="s">
        <v>727</v>
      </c>
      <c r="C92" s="181">
        <v>62.6</v>
      </c>
      <c r="D92" s="182">
        <v>341</v>
      </c>
      <c r="E92" s="235">
        <v>30</v>
      </c>
      <c r="F92" s="236">
        <f t="shared" si="12"/>
        <v>0.35165625000000006</v>
      </c>
      <c r="G92" s="237">
        <f t="shared" si="11"/>
        <v>5.6175119808306714E-3</v>
      </c>
      <c r="H92" s="184">
        <v>2.0833333333333332E-2</v>
      </c>
      <c r="I92" s="155">
        <f t="shared" si="14"/>
        <v>300</v>
      </c>
      <c r="J92" s="156">
        <f t="shared" si="13"/>
        <v>1.6852535942492015</v>
      </c>
      <c r="K92" s="157"/>
    </row>
    <row r="93" spans="1:11" ht="15">
      <c r="A93" s="152">
        <f t="shared" si="10"/>
        <v>44</v>
      </c>
      <c r="B93" s="180" t="s">
        <v>728</v>
      </c>
      <c r="C93" s="181">
        <v>62.6</v>
      </c>
      <c r="D93" s="182">
        <v>341</v>
      </c>
      <c r="E93" s="235">
        <v>30</v>
      </c>
      <c r="F93" s="236">
        <f t="shared" si="12"/>
        <v>0.35165625000000006</v>
      </c>
      <c r="G93" s="237">
        <f t="shared" si="11"/>
        <v>5.6175119808306714E-3</v>
      </c>
      <c r="H93" s="184">
        <v>2.0833333333333332E-2</v>
      </c>
      <c r="I93" s="155">
        <f t="shared" si="14"/>
        <v>300</v>
      </c>
      <c r="J93" s="156">
        <f t="shared" si="13"/>
        <v>1.6852535942492015</v>
      </c>
      <c r="K93" s="157"/>
    </row>
    <row r="94" spans="1:11" ht="15">
      <c r="A94" s="152">
        <f t="shared" si="10"/>
        <v>45</v>
      </c>
      <c r="B94" s="180" t="s">
        <v>729</v>
      </c>
      <c r="C94" s="181">
        <v>62.6</v>
      </c>
      <c r="D94" s="182">
        <v>341</v>
      </c>
      <c r="E94" s="235">
        <v>30</v>
      </c>
      <c r="F94" s="236">
        <f t="shared" si="12"/>
        <v>0.35165625000000006</v>
      </c>
      <c r="G94" s="237">
        <f t="shared" si="11"/>
        <v>5.6175119808306714E-3</v>
      </c>
      <c r="H94" s="184">
        <v>2.0833333333333332E-2</v>
      </c>
      <c r="I94" s="155">
        <f t="shared" si="14"/>
        <v>300</v>
      </c>
      <c r="J94" s="156">
        <f t="shared" si="13"/>
        <v>1.6852535942492015</v>
      </c>
      <c r="K94" s="157"/>
    </row>
    <row r="95" spans="1:11" ht="15">
      <c r="A95" s="152">
        <f t="shared" si="10"/>
        <v>46</v>
      </c>
      <c r="B95" s="180" t="s">
        <v>730</v>
      </c>
      <c r="C95" s="181">
        <v>62.6</v>
      </c>
      <c r="D95" s="182">
        <v>341</v>
      </c>
      <c r="E95" s="235">
        <v>30</v>
      </c>
      <c r="F95" s="236">
        <f t="shared" si="12"/>
        <v>0.35165625000000006</v>
      </c>
      <c r="G95" s="237">
        <f t="shared" si="11"/>
        <v>5.6175119808306714E-3</v>
      </c>
      <c r="H95" s="184">
        <v>2.0833333333333332E-2</v>
      </c>
      <c r="I95" s="155">
        <f t="shared" si="14"/>
        <v>300</v>
      </c>
      <c r="J95" s="156">
        <f t="shared" si="13"/>
        <v>1.6852535942492015</v>
      </c>
      <c r="K95" s="157"/>
    </row>
    <row r="96" spans="1:11" ht="15">
      <c r="A96" s="152">
        <v>47</v>
      </c>
      <c r="B96" s="180" t="s">
        <v>731</v>
      </c>
      <c r="C96" s="181">
        <v>62.6</v>
      </c>
      <c r="D96" s="182">
        <v>341</v>
      </c>
      <c r="E96" s="235">
        <v>30</v>
      </c>
      <c r="F96" s="236">
        <f t="shared" si="12"/>
        <v>0.35165625000000006</v>
      </c>
      <c r="G96" s="237">
        <f t="shared" si="11"/>
        <v>5.6175119808306714E-3</v>
      </c>
      <c r="H96" s="184">
        <v>2.0833333333333332E-2</v>
      </c>
      <c r="I96" s="155">
        <f t="shared" si="14"/>
        <v>300</v>
      </c>
      <c r="J96" s="156">
        <f t="shared" si="13"/>
        <v>1.6852535942492015</v>
      </c>
      <c r="K96" s="157"/>
    </row>
    <row r="97" spans="1:11" ht="15">
      <c r="A97" s="152">
        <v>48</v>
      </c>
      <c r="B97" s="180" t="s">
        <v>732</v>
      </c>
      <c r="C97" s="181">
        <v>62.6</v>
      </c>
      <c r="D97" s="182">
        <v>341</v>
      </c>
      <c r="E97" s="235">
        <v>30</v>
      </c>
      <c r="F97" s="236">
        <f t="shared" si="12"/>
        <v>0.35165625000000006</v>
      </c>
      <c r="G97" s="237">
        <f t="shared" si="11"/>
        <v>5.6175119808306714E-3</v>
      </c>
      <c r="H97" s="184">
        <v>2.0833333333333332E-2</v>
      </c>
      <c r="I97" s="155">
        <f t="shared" si="14"/>
        <v>300</v>
      </c>
      <c r="J97" s="156">
        <f t="shared" si="13"/>
        <v>1.6852535942492015</v>
      </c>
      <c r="K97" s="157"/>
    </row>
    <row r="98" spans="1:11" ht="14.25">
      <c r="D98" s="165">
        <f>AVERAGE(D50:D97)</f>
        <v>354.9375</v>
      </c>
      <c r="E98" s="238"/>
      <c r="F98" s="238"/>
      <c r="G98" s="236">
        <f>SUM(G50:G97)</f>
        <v>0.29320877864766887</v>
      </c>
      <c r="H98" s="166">
        <f>SUM(H50:H97)</f>
        <v>1.0000000000000007</v>
      </c>
      <c r="I98" s="167"/>
      <c r="J98" s="167">
        <f>SUM(J50:J97)</f>
        <v>87.96263359430084</v>
      </c>
      <c r="K98" s="177" t="s">
        <v>695</v>
      </c>
    </row>
    <row r="100" spans="1:11" ht="14.25">
      <c r="H100" s="168" t="s">
        <v>696</v>
      </c>
    </row>
  </sheetData>
  <mergeCells count="6">
    <mergeCell ref="A1:B1"/>
    <mergeCell ref="B8:J8"/>
    <mergeCell ref="B32:J32"/>
    <mergeCell ref="B48:J48"/>
    <mergeCell ref="A3:H6"/>
    <mergeCell ref="A2:H2"/>
  </mergeCells>
  <phoneticPr fontId="85" type="noConversion"/>
  <conditionalFormatting sqref="J9:J25">
    <cfRule type="cellIs" dxfId="2" priority="3" operator="between">
      <formula>0.0001</formula>
      <formula>0.99</formula>
    </cfRule>
  </conditionalFormatting>
  <conditionalFormatting sqref="J33:J39">
    <cfRule type="cellIs" dxfId="1" priority="2" operator="between">
      <formula>0.0001</formula>
      <formula>0.99</formula>
    </cfRule>
  </conditionalFormatting>
  <conditionalFormatting sqref="J49:J97">
    <cfRule type="cellIs" dxfId="0" priority="1" operator="between">
      <formula>0.0001</formula>
      <formula>0.99</formula>
    </cfRule>
  </conditionalFormatting>
  <hyperlinks>
    <hyperlink ref="F1" r:id="rId1" xr:uid="{41529C6A-B674-4192-9CDD-E1784CE98D6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>
      <selection activeCell="A28" sqref="A28"/>
    </sheetView>
  </sheetViews>
  <sheetFormatPr defaultColWidth="12.5703125" defaultRowHeight="15" customHeight="1"/>
  <cols>
    <col min="1" max="1" width="66.42578125" customWidth="1"/>
    <col min="2" max="2" width="34.42578125" customWidth="1"/>
    <col min="3" max="11" width="45.5703125" customWidth="1"/>
    <col min="12" max="13" width="27.42578125" customWidth="1"/>
    <col min="14" max="14" width="45.5703125" customWidth="1"/>
    <col min="15" max="15" width="27.42578125" customWidth="1"/>
    <col min="16" max="29" width="8.85546875" customWidth="1"/>
  </cols>
  <sheetData>
    <row r="1" spans="1:29" ht="15.75">
      <c r="A1" s="23" t="s">
        <v>65</v>
      </c>
      <c r="B1" s="112" t="s">
        <v>117</v>
      </c>
      <c r="C1" s="113" t="s">
        <v>118</v>
      </c>
      <c r="D1" s="113" t="s">
        <v>119</v>
      </c>
      <c r="E1" s="113" t="s">
        <v>736</v>
      </c>
      <c r="F1" s="113" t="s">
        <v>737</v>
      </c>
      <c r="G1" s="113" t="s">
        <v>738</v>
      </c>
      <c r="H1" s="113" t="s">
        <v>120</v>
      </c>
      <c r="I1" s="113" t="s">
        <v>121</v>
      </c>
      <c r="J1" s="113" t="s">
        <v>122</v>
      </c>
      <c r="K1" s="113" t="s">
        <v>123</v>
      </c>
      <c r="L1" s="114" t="s">
        <v>124</v>
      </c>
      <c r="M1" s="114" t="s">
        <v>125</v>
      </c>
      <c r="N1" s="114" t="s">
        <v>126</v>
      </c>
      <c r="O1" s="23" t="s">
        <v>127</v>
      </c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>
      <c r="A2" s="115" t="s">
        <v>94</v>
      </c>
      <c r="B2" s="23" t="s">
        <v>65</v>
      </c>
      <c r="C2" s="23" t="s">
        <v>65</v>
      </c>
      <c r="D2" s="23" t="s">
        <v>65</v>
      </c>
      <c r="E2" s="116" t="s">
        <v>68</v>
      </c>
      <c r="F2" s="116" t="s">
        <v>68</v>
      </c>
      <c r="G2" s="116" t="s">
        <v>68</v>
      </c>
      <c r="H2" s="23" t="s">
        <v>65</v>
      </c>
      <c r="I2" s="23" t="s">
        <v>65</v>
      </c>
      <c r="J2" s="23" t="s">
        <v>65</v>
      </c>
      <c r="K2" s="23" t="s">
        <v>65</v>
      </c>
      <c r="L2" s="116" t="s">
        <v>68</v>
      </c>
      <c r="M2" s="116" t="s">
        <v>68</v>
      </c>
      <c r="N2" s="116" t="s">
        <v>68</v>
      </c>
      <c r="O2" s="23" t="s">
        <v>128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5.75">
      <c r="A3" s="23" t="s">
        <v>88</v>
      </c>
      <c r="B3" s="113" t="s">
        <v>118</v>
      </c>
      <c r="C3" s="2" t="s">
        <v>129</v>
      </c>
      <c r="D3" s="2" t="s">
        <v>130</v>
      </c>
      <c r="E3" s="2" t="s">
        <v>137</v>
      </c>
      <c r="F3" s="2" t="s">
        <v>133</v>
      </c>
      <c r="G3" s="2" t="s">
        <v>133</v>
      </c>
      <c r="H3" s="2" t="s">
        <v>131</v>
      </c>
      <c r="I3" s="2" t="s">
        <v>131</v>
      </c>
      <c r="J3" s="2" t="s">
        <v>131</v>
      </c>
      <c r="K3" s="2" t="s">
        <v>132</v>
      </c>
      <c r="L3" s="2" t="s">
        <v>131</v>
      </c>
      <c r="M3" s="2" t="s">
        <v>131</v>
      </c>
      <c r="N3" s="2" t="s">
        <v>134</v>
      </c>
      <c r="O3" s="23" t="s">
        <v>135</v>
      </c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5.75">
      <c r="A4" s="23" t="s">
        <v>136</v>
      </c>
      <c r="B4" s="113" t="s">
        <v>119</v>
      </c>
      <c r="C4" s="2" t="s">
        <v>137</v>
      </c>
      <c r="D4" s="2"/>
      <c r="E4" s="2" t="s">
        <v>635</v>
      </c>
      <c r="F4" s="2"/>
      <c r="G4" s="2" t="s">
        <v>140</v>
      </c>
      <c r="H4" s="2" t="s">
        <v>132</v>
      </c>
      <c r="I4" s="2" t="s">
        <v>132</v>
      </c>
      <c r="J4" s="2" t="s">
        <v>132</v>
      </c>
      <c r="K4" s="2" t="s">
        <v>133</v>
      </c>
      <c r="L4" s="2" t="s">
        <v>133</v>
      </c>
      <c r="M4" s="2" t="s">
        <v>132</v>
      </c>
      <c r="N4" s="2" t="s">
        <v>131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5.75">
      <c r="A5" s="23" t="s">
        <v>138</v>
      </c>
      <c r="B5" s="189" t="s">
        <v>736</v>
      </c>
      <c r="C5" s="2" t="s">
        <v>133</v>
      </c>
      <c r="D5" s="2"/>
      <c r="E5" s="190"/>
      <c r="F5" s="190"/>
      <c r="G5" s="190"/>
      <c r="H5" s="2" t="s">
        <v>133</v>
      </c>
      <c r="I5" s="2" t="s">
        <v>133</v>
      </c>
      <c r="J5" s="2" t="s">
        <v>133</v>
      </c>
      <c r="K5" s="2"/>
      <c r="L5" s="2" t="s">
        <v>635</v>
      </c>
      <c r="M5" s="2" t="s">
        <v>133</v>
      </c>
      <c r="N5" s="2" t="s">
        <v>132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15.75">
      <c r="A6" s="23" t="s">
        <v>139</v>
      </c>
      <c r="B6" s="189" t="s">
        <v>737</v>
      </c>
      <c r="C6" s="2"/>
      <c r="D6" s="2"/>
      <c r="E6" s="190"/>
      <c r="F6" s="190"/>
      <c r="G6" s="190"/>
      <c r="H6" s="2" t="s">
        <v>140</v>
      </c>
      <c r="I6" s="2"/>
      <c r="J6" s="2"/>
      <c r="K6" s="116"/>
      <c r="L6" s="2"/>
      <c r="M6" s="2"/>
      <c r="N6" s="2" t="s">
        <v>133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5.75">
      <c r="A7" s="23" t="s">
        <v>141</v>
      </c>
      <c r="B7" s="189" t="s">
        <v>738</v>
      </c>
      <c r="C7" s="2"/>
      <c r="D7" s="116"/>
      <c r="E7" s="116"/>
      <c r="F7" s="116"/>
      <c r="G7" s="116"/>
      <c r="H7" s="2"/>
      <c r="I7" s="2"/>
      <c r="J7" s="2"/>
      <c r="K7" s="116"/>
      <c r="L7" s="2"/>
      <c r="M7" s="2"/>
      <c r="N7" s="117"/>
      <c r="O7" s="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5.75">
      <c r="A8" s="23" t="s">
        <v>142</v>
      </c>
      <c r="B8" s="114" t="s">
        <v>124</v>
      </c>
      <c r="C8" s="2"/>
      <c r="D8" s="116"/>
      <c r="E8" s="116"/>
      <c r="F8" s="116"/>
      <c r="G8" s="116"/>
      <c r="H8" s="116"/>
      <c r="I8" s="116"/>
      <c r="J8" s="116"/>
      <c r="K8" s="2"/>
      <c r="L8" s="2"/>
      <c r="M8" s="116"/>
      <c r="N8" s="2"/>
      <c r="O8" s="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ht="15.75">
      <c r="A9" s="23" t="s">
        <v>143</v>
      </c>
      <c r="B9" s="114" t="s">
        <v>125</v>
      </c>
      <c r="C9" s="2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5.75">
      <c r="A10" s="23" t="s">
        <v>144</v>
      </c>
      <c r="B10" s="114" t="s">
        <v>126</v>
      </c>
      <c r="C10" s="23"/>
      <c r="D10" s="116"/>
      <c r="E10" s="116"/>
      <c r="F10" s="116"/>
      <c r="G10" s="116"/>
      <c r="H10" s="2"/>
      <c r="I10" s="2"/>
      <c r="J10" s="2"/>
      <c r="K10" s="2"/>
      <c r="L10" s="2"/>
      <c r="M10" s="2"/>
      <c r="N10" s="116"/>
      <c r="O10" s="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15.75">
      <c r="A11" s="23" t="s">
        <v>145</v>
      </c>
      <c r="B11" s="113" t="s">
        <v>120</v>
      </c>
      <c r="C11" s="2"/>
      <c r="D11" s="116"/>
      <c r="E11" s="116"/>
      <c r="F11" s="116"/>
      <c r="G11" s="116"/>
      <c r="H11" s="116"/>
      <c r="I11" s="116"/>
      <c r="J11" s="11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>
      <c r="A12" s="118" t="s">
        <v>108</v>
      </c>
      <c r="B12" s="113" t="s">
        <v>121</v>
      </c>
      <c r="C12" s="23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5.75">
      <c r="A13" s="118" t="s">
        <v>102</v>
      </c>
      <c r="B13" s="113" t="s">
        <v>122</v>
      </c>
      <c r="C13" s="119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15.75">
      <c r="A14" s="5"/>
      <c r="B14" s="113" t="s">
        <v>123</v>
      </c>
      <c r="C14" s="113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15.75">
      <c r="A15" s="23"/>
      <c r="B15" s="113"/>
      <c r="C15" s="113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5.75">
      <c r="A16" s="117"/>
      <c r="B16" s="113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>
      <c r="A17" s="117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>
      <c r="A18" s="117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>
      <c r="A19" s="117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>
      <c r="A20" s="117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15.75" customHeight="1">
      <c r="A21" s="23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15.75" customHeight="1">
      <c r="A22" s="23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5.75" customHeight="1">
      <c r="A23" s="23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15.75" customHeight="1">
      <c r="A24" s="23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15.75" customHeight="1">
      <c r="A25" s="23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15.75" customHeight="1">
      <c r="A26" s="23"/>
      <c r="B26" s="116"/>
      <c r="C26" s="23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15.75" customHeight="1">
      <c r="A27" s="23"/>
      <c r="B27" s="23"/>
      <c r="C27" s="23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15.75" customHeight="1">
      <c r="A28" s="23"/>
      <c r="B28" s="23"/>
      <c r="C28" s="23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15.75" customHeight="1">
      <c r="A29" s="23" t="s">
        <v>128</v>
      </c>
      <c r="B29" s="23"/>
      <c r="C29" s="23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15.75" customHeight="1">
      <c r="A30" s="23" t="s">
        <v>135</v>
      </c>
      <c r="B30" s="23"/>
      <c r="C30" s="23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15.75" customHeight="1">
      <c r="A31" s="23"/>
      <c r="B31" s="23"/>
      <c r="C31" s="23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15.75" customHeight="1">
      <c r="A32" s="23"/>
      <c r="B32" s="23"/>
      <c r="C32" s="23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.75" customHeight="1">
      <c r="A33" s="23"/>
      <c r="B33" s="23"/>
      <c r="C33" s="2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15.75" customHeight="1">
      <c r="A34" s="23"/>
      <c r="B34" s="23"/>
      <c r="C34" s="23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15.75" customHeight="1">
      <c r="A35" s="23"/>
      <c r="B35" s="23"/>
      <c r="C35" s="23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15.75" customHeight="1">
      <c r="A36" s="23"/>
      <c r="B36" s="23"/>
      <c r="C36" s="23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15.75" customHeight="1">
      <c r="A37" s="23"/>
      <c r="B37" s="23"/>
      <c r="C37" s="23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15.75" customHeight="1">
      <c r="A38" s="23"/>
      <c r="B38" s="23"/>
      <c r="C38" s="23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5.75" customHeight="1">
      <c r="A39" s="23"/>
      <c r="B39" s="23"/>
      <c r="C39" s="23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15.75" customHeight="1">
      <c r="A40" s="23"/>
      <c r="B40" s="23"/>
      <c r="C40" s="23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15.75" customHeight="1">
      <c r="A41" s="23"/>
      <c r="B41" s="23"/>
      <c r="C41" s="23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15.75" customHeight="1">
      <c r="A42" s="23"/>
      <c r="B42" s="23"/>
      <c r="C42" s="23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15.75" customHeight="1">
      <c r="A43" s="23"/>
      <c r="B43" s="23"/>
      <c r="C43" s="23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5.75" customHeight="1">
      <c r="A44" s="23"/>
      <c r="B44" s="23"/>
      <c r="C44" s="23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15.75" customHeight="1">
      <c r="A45" s="23"/>
      <c r="B45" s="23"/>
      <c r="C45" s="23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5.75" customHeight="1">
      <c r="A46" s="23"/>
      <c r="B46" s="23"/>
      <c r="C46" s="23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15.75" customHeight="1">
      <c r="A47" s="23"/>
      <c r="B47" s="23"/>
      <c r="C47" s="23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15.75" customHeight="1">
      <c r="A48" s="23"/>
      <c r="B48" s="23"/>
      <c r="C48" s="23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15.75" customHeight="1">
      <c r="A49" s="23"/>
      <c r="B49" s="23"/>
      <c r="C49" s="23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15.75" customHeight="1">
      <c r="A50" s="23"/>
      <c r="B50" s="23"/>
      <c r="C50" s="23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.75" customHeight="1">
      <c r="A51" s="23"/>
      <c r="B51" s="23"/>
      <c r="C51" s="23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5.75" customHeight="1">
      <c r="A52" s="23"/>
      <c r="B52" s="23"/>
      <c r="C52" s="23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5.75" customHeight="1">
      <c r="A53" s="23"/>
      <c r="B53" s="23"/>
      <c r="C53" s="23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5.75" customHeight="1">
      <c r="A54" s="23"/>
      <c r="B54" s="23"/>
      <c r="C54" s="23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15.75" customHeight="1">
      <c r="A55" s="23"/>
      <c r="B55" s="23"/>
      <c r="C55" s="23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15.75" customHeight="1">
      <c r="A56" s="23"/>
      <c r="B56" s="23"/>
      <c r="C56" s="23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15.75" customHeight="1">
      <c r="A57" s="23"/>
      <c r="B57" s="23"/>
      <c r="C57" s="23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15.75" customHeight="1">
      <c r="A58" s="23"/>
      <c r="B58" s="23"/>
      <c r="C58" s="23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15.75" customHeight="1">
      <c r="A59" s="23"/>
      <c r="B59" s="23"/>
      <c r="C59" s="23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15.75" customHeight="1">
      <c r="A60" s="23"/>
      <c r="B60" s="23"/>
      <c r="C60" s="23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15.75" customHeight="1">
      <c r="A61" s="23"/>
      <c r="B61" s="23"/>
      <c r="C61" s="23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5.75" customHeight="1">
      <c r="A62" s="23"/>
      <c r="B62" s="23"/>
      <c r="C62" s="23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ht="15.75" customHeight="1">
      <c r="A63" s="23"/>
      <c r="B63" s="23"/>
      <c r="C63" s="23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ht="15.75" customHeight="1">
      <c r="A64" s="23"/>
      <c r="B64" s="23"/>
      <c r="C64" s="23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ht="15.75" customHeight="1">
      <c r="A65" s="23"/>
      <c r="B65" s="23"/>
      <c r="C65" s="23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ht="15.75" customHeight="1">
      <c r="A66" s="23"/>
      <c r="B66" s="23"/>
      <c r="C66" s="23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ht="15.75" customHeight="1">
      <c r="A67" s="23"/>
      <c r="B67" s="23"/>
      <c r="C67" s="23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5.75" customHeight="1">
      <c r="A68" s="23"/>
      <c r="B68" s="23"/>
      <c r="C68" s="23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ht="15.75" customHeight="1">
      <c r="A69" s="23"/>
      <c r="B69" s="23"/>
      <c r="C69" s="23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ht="15.75" customHeight="1">
      <c r="A70" s="23"/>
      <c r="B70" s="23"/>
      <c r="C70" s="23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ht="15.75" customHeight="1">
      <c r="A71" s="23"/>
      <c r="B71" s="23"/>
      <c r="C71" s="23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5.75" customHeight="1">
      <c r="A72" s="23"/>
      <c r="B72" s="23"/>
      <c r="C72" s="23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ht="15.75" customHeight="1">
      <c r="A73" s="23"/>
      <c r="B73" s="23"/>
      <c r="C73" s="23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ht="15.75" customHeight="1">
      <c r="A74" s="23"/>
      <c r="B74" s="23"/>
      <c r="C74" s="23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ht="15.75" customHeight="1">
      <c r="A75" s="23"/>
      <c r="B75" s="23"/>
      <c r="C75" s="23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ht="15.75" customHeight="1">
      <c r="A76" s="23"/>
      <c r="B76" s="23"/>
      <c r="C76" s="23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t="15.75" customHeight="1">
      <c r="A77" s="23"/>
      <c r="B77" s="23"/>
      <c r="C77" s="23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ht="15.75" customHeight="1">
      <c r="A78" s="23"/>
      <c r="B78" s="23"/>
      <c r="C78" s="23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ht="15.75" customHeight="1">
      <c r="A79" s="23"/>
      <c r="B79" s="23"/>
      <c r="C79" s="23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ht="15.75" customHeight="1">
      <c r="A80" s="23"/>
      <c r="B80" s="23"/>
      <c r="C80" s="23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ht="15.75" customHeight="1">
      <c r="A81" s="23"/>
      <c r="B81" s="23"/>
      <c r="C81" s="23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ht="15.75" customHeight="1">
      <c r="A82" s="23"/>
      <c r="B82" s="23"/>
      <c r="C82" s="23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ht="15.75" customHeight="1">
      <c r="A83" s="23"/>
      <c r="B83" s="23"/>
      <c r="C83" s="23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ht="15.75" customHeight="1">
      <c r="A84" s="23"/>
      <c r="B84" s="23"/>
      <c r="C84" s="23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ht="15.75" customHeight="1">
      <c r="A85" s="23"/>
      <c r="B85" s="23"/>
      <c r="C85" s="23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ht="15.75" customHeight="1">
      <c r="A86" s="23"/>
      <c r="B86" s="23"/>
      <c r="C86" s="23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ht="15.75" customHeight="1">
      <c r="A87" s="23"/>
      <c r="B87" s="23"/>
      <c r="C87" s="23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ht="15.75" customHeight="1">
      <c r="A88" s="23"/>
      <c r="B88" s="23"/>
      <c r="C88" s="23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ht="15.75" customHeight="1">
      <c r="A89" s="23"/>
      <c r="B89" s="23"/>
      <c r="C89" s="23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ht="15.75" customHeight="1">
      <c r="A90" s="23"/>
      <c r="B90" s="23"/>
      <c r="C90" s="23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ht="15.75" customHeight="1">
      <c r="A91" s="23"/>
      <c r="B91" s="23"/>
      <c r="C91" s="23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5.75" customHeight="1">
      <c r="A92" s="23"/>
      <c r="B92" s="23"/>
      <c r="C92" s="23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5.75" customHeight="1">
      <c r="A93" s="23"/>
      <c r="B93" s="23"/>
      <c r="C93" s="23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ht="15.75" customHeight="1">
      <c r="A94" s="23"/>
      <c r="B94" s="23"/>
      <c r="C94" s="23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ht="15.75" customHeight="1">
      <c r="A95" s="23"/>
      <c r="B95" s="23"/>
      <c r="C95" s="23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ht="15.75" customHeight="1">
      <c r="A96" s="23"/>
      <c r="B96" s="23"/>
      <c r="C96" s="23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ht="15.75" customHeight="1">
      <c r="A97" s="23"/>
      <c r="B97" s="23"/>
      <c r="C97" s="23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ht="15.75" customHeight="1">
      <c r="A98" s="23"/>
      <c r="B98" s="23"/>
      <c r="C98" s="23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ht="15.75" customHeight="1">
      <c r="A99" s="23"/>
      <c r="B99" s="23"/>
      <c r="C99" s="23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ht="15.75" customHeight="1">
      <c r="A100" s="23"/>
      <c r="B100" s="23"/>
      <c r="C100" s="23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ht="15.75" customHeight="1">
      <c r="A101" s="23"/>
      <c r="B101" s="23"/>
      <c r="C101" s="23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ht="15.75" customHeight="1">
      <c r="A102" s="23"/>
      <c r="B102" s="23"/>
      <c r="C102" s="23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ht="15.75" customHeight="1">
      <c r="A103" s="23"/>
      <c r="B103" s="23"/>
      <c r="C103" s="23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ht="15.75" customHeight="1">
      <c r="A104" s="23"/>
      <c r="B104" s="23"/>
      <c r="C104" s="23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ht="15.75" customHeight="1">
      <c r="A105" s="23"/>
      <c r="B105" s="23"/>
      <c r="C105" s="23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ht="15.75" customHeight="1">
      <c r="A106" s="23"/>
      <c r="B106" s="23"/>
      <c r="C106" s="23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15.75" customHeight="1">
      <c r="A107" s="23"/>
      <c r="B107" s="23"/>
      <c r="C107" s="23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15.75" customHeight="1">
      <c r="A108" s="23"/>
      <c r="B108" s="23"/>
      <c r="C108" s="23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ht="15.75" customHeight="1">
      <c r="A109" s="23"/>
      <c r="B109" s="23"/>
      <c r="C109" s="23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ht="15.75" customHeight="1">
      <c r="A110" s="23"/>
      <c r="B110" s="23"/>
      <c r="C110" s="23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ht="15.75" customHeight="1">
      <c r="A111" s="23"/>
      <c r="B111" s="23"/>
      <c r="C111" s="23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ht="15.75" customHeight="1">
      <c r="A112" s="23"/>
      <c r="B112" s="23"/>
      <c r="C112" s="23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ht="15.75" customHeight="1">
      <c r="A113" s="23"/>
      <c r="B113" s="23"/>
      <c r="C113" s="23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ht="15.75" customHeight="1">
      <c r="A114" s="23"/>
      <c r="B114" s="23"/>
      <c r="C114" s="23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ht="15.75" customHeight="1">
      <c r="A115" s="23"/>
      <c r="B115" s="23"/>
      <c r="C115" s="23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ht="15.75" customHeight="1">
      <c r="A116" s="23"/>
      <c r="B116" s="23"/>
      <c r="C116" s="23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ht="15.75" customHeight="1">
      <c r="A117" s="23"/>
      <c r="B117" s="23"/>
      <c r="C117" s="23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ht="15.75" customHeight="1">
      <c r="A118" s="23"/>
      <c r="B118" s="23"/>
      <c r="C118" s="23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ht="15.75" customHeight="1">
      <c r="A119" s="23"/>
      <c r="B119" s="23"/>
      <c r="C119" s="23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5.75" customHeight="1">
      <c r="A120" s="23"/>
      <c r="B120" s="23"/>
      <c r="C120" s="23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5.75" customHeight="1">
      <c r="A121" s="23"/>
      <c r="B121" s="23"/>
      <c r="C121" s="23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5.75" customHeight="1">
      <c r="A122" s="23"/>
      <c r="B122" s="23"/>
      <c r="C122" s="23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5.75" customHeight="1">
      <c r="A123" s="23"/>
      <c r="B123" s="23"/>
      <c r="C123" s="23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5.75" customHeight="1">
      <c r="A124" s="23"/>
      <c r="B124" s="23"/>
      <c r="C124" s="23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ht="15.75" customHeight="1">
      <c r="A125" s="23"/>
      <c r="B125" s="23"/>
      <c r="C125" s="23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15.75" customHeight="1">
      <c r="A126" s="23"/>
      <c r="B126" s="23"/>
      <c r="C126" s="23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ht="15.75" customHeight="1">
      <c r="A127" s="23"/>
      <c r="B127" s="23"/>
      <c r="C127" s="23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ht="15.75" customHeight="1">
      <c r="A128" s="23"/>
      <c r="B128" s="23"/>
      <c r="C128" s="23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ht="15.75" customHeight="1">
      <c r="A129" s="23"/>
      <c r="B129" s="23"/>
      <c r="C129" s="23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ht="15.75" customHeight="1">
      <c r="A130" s="23"/>
      <c r="B130" s="23"/>
      <c r="C130" s="23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ht="15.75" customHeight="1">
      <c r="A131" s="23"/>
      <c r="B131" s="23"/>
      <c r="C131" s="23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ht="15.75" customHeight="1">
      <c r="A132" s="23"/>
      <c r="B132" s="23"/>
      <c r="C132" s="23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ht="15.75" customHeight="1">
      <c r="A133" s="23"/>
      <c r="B133" s="23"/>
      <c r="C133" s="23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ht="15.75" customHeight="1">
      <c r="A134" s="23"/>
      <c r="B134" s="23"/>
      <c r="C134" s="23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ht="15.75" customHeight="1">
      <c r="A135" s="23"/>
      <c r="B135" s="23"/>
      <c r="C135" s="23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ht="15.75" customHeight="1">
      <c r="A136" s="23"/>
      <c r="B136" s="23"/>
      <c r="C136" s="23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ht="15.75" customHeight="1">
      <c r="A137" s="23"/>
      <c r="B137" s="23"/>
      <c r="C137" s="23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ht="15.75" customHeight="1">
      <c r="A138" s="23"/>
      <c r="B138" s="23"/>
      <c r="C138" s="23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15.75" customHeight="1">
      <c r="A139" s="23"/>
      <c r="B139" s="23"/>
      <c r="C139" s="23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ht="15.75" customHeight="1">
      <c r="A140" s="23"/>
      <c r="B140" s="23"/>
      <c r="C140" s="23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ht="15.75" customHeight="1">
      <c r="A141" s="23"/>
      <c r="B141" s="23"/>
      <c r="C141" s="23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ht="15.75" customHeight="1">
      <c r="A142" s="23"/>
      <c r="B142" s="23"/>
      <c r="C142" s="23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ht="15.75" customHeight="1">
      <c r="A143" s="23"/>
      <c r="B143" s="23"/>
      <c r="C143" s="23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ht="15.75" customHeight="1">
      <c r="A144" s="23"/>
      <c r="B144" s="23"/>
      <c r="C144" s="23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15.75" customHeight="1">
      <c r="A145" s="23"/>
      <c r="B145" s="23"/>
      <c r="C145" s="23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15.75" customHeight="1">
      <c r="A146" s="23"/>
      <c r="B146" s="23"/>
      <c r="C146" s="23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15.75" customHeight="1">
      <c r="A147" s="23"/>
      <c r="B147" s="23"/>
      <c r="C147" s="23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15.75" customHeight="1">
      <c r="A148" s="23"/>
      <c r="B148" s="23"/>
      <c r="C148" s="23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15.75" customHeight="1">
      <c r="A149" s="23"/>
      <c r="B149" s="23"/>
      <c r="C149" s="23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15.75" customHeight="1">
      <c r="A150" s="23"/>
      <c r="B150" s="23"/>
      <c r="C150" s="23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ht="15.75" customHeight="1">
      <c r="A151" s="23"/>
      <c r="B151" s="23"/>
      <c r="C151" s="23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5.75" customHeight="1">
      <c r="A152" s="23"/>
      <c r="B152" s="23"/>
      <c r="C152" s="23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ht="15.75" customHeight="1">
      <c r="A153" s="23"/>
      <c r="B153" s="23"/>
      <c r="C153" s="23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15.75" customHeight="1">
      <c r="A154" s="23"/>
      <c r="B154" s="23"/>
      <c r="C154" s="23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15.75" customHeight="1">
      <c r="A155" s="23"/>
      <c r="B155" s="23"/>
      <c r="C155" s="23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15.75" customHeight="1">
      <c r="A156" s="23"/>
      <c r="B156" s="23"/>
      <c r="C156" s="23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5.75" customHeight="1">
      <c r="A157" s="23"/>
      <c r="B157" s="23"/>
      <c r="C157" s="23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ht="15.75" customHeight="1">
      <c r="A158" s="23"/>
      <c r="B158" s="23"/>
      <c r="C158" s="23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ht="15.75" customHeight="1">
      <c r="A159" s="23"/>
      <c r="B159" s="23"/>
      <c r="C159" s="23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ht="15.75" customHeight="1">
      <c r="A160" s="23"/>
      <c r="B160" s="23"/>
      <c r="C160" s="23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ht="15.75" customHeight="1">
      <c r="A161" s="23"/>
      <c r="B161" s="23"/>
      <c r="C161" s="23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ht="15.75" customHeight="1">
      <c r="A162" s="23"/>
      <c r="B162" s="23"/>
      <c r="C162" s="23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ht="15.75" customHeight="1">
      <c r="A163" s="23"/>
      <c r="B163" s="23"/>
      <c r="C163" s="23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ht="15.75" customHeight="1">
      <c r="A164" s="23"/>
      <c r="B164" s="23"/>
      <c r="C164" s="23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ht="15.75" customHeight="1">
      <c r="A165" s="23"/>
      <c r="B165" s="23"/>
      <c r="C165" s="23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ht="15.75" customHeight="1">
      <c r="A166" s="23"/>
      <c r="B166" s="23"/>
      <c r="C166" s="23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ht="15.75" customHeight="1">
      <c r="A167" s="23"/>
      <c r="B167" s="23"/>
      <c r="C167" s="23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ht="15.75" customHeight="1">
      <c r="A168" s="23"/>
      <c r="B168" s="23"/>
      <c r="C168" s="23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ht="15.75" customHeight="1">
      <c r="A169" s="23"/>
      <c r="B169" s="23"/>
      <c r="C169" s="23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ht="15.75" customHeight="1">
      <c r="A170" s="23"/>
      <c r="B170" s="23"/>
      <c r="C170" s="23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ht="15.75" customHeight="1">
      <c r="A171" s="23"/>
      <c r="B171" s="23"/>
      <c r="C171" s="23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ht="15.75" customHeight="1">
      <c r="A172" s="23"/>
      <c r="B172" s="23"/>
      <c r="C172" s="23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ht="15.75" customHeight="1">
      <c r="A173" s="23"/>
      <c r="B173" s="23"/>
      <c r="C173" s="23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ht="15.75" customHeight="1">
      <c r="A174" s="23"/>
      <c r="B174" s="23"/>
      <c r="C174" s="23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ht="15.75" customHeight="1">
      <c r="A175" s="23"/>
      <c r="B175" s="23"/>
      <c r="C175" s="23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ht="15.75" customHeight="1">
      <c r="A176" s="23"/>
      <c r="B176" s="23"/>
      <c r="C176" s="23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ht="15.75" customHeight="1">
      <c r="A177" s="23"/>
      <c r="B177" s="23"/>
      <c r="C177" s="23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ht="15.75" customHeight="1">
      <c r="A178" s="23"/>
      <c r="B178" s="23"/>
      <c r="C178" s="23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ht="15.75" customHeight="1">
      <c r="A179" s="23"/>
      <c r="B179" s="23"/>
      <c r="C179" s="23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ht="15.75" customHeight="1">
      <c r="A180" s="23"/>
      <c r="B180" s="23"/>
      <c r="C180" s="23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ht="15.75" customHeight="1">
      <c r="A181" s="23"/>
      <c r="B181" s="23"/>
      <c r="C181" s="23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ht="15.75" customHeight="1">
      <c r="A182" s="23"/>
      <c r="B182" s="23"/>
      <c r="C182" s="23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ht="15.75" customHeight="1">
      <c r="A183" s="23"/>
      <c r="B183" s="23"/>
      <c r="C183" s="23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ht="15.75" customHeight="1">
      <c r="A184" s="23"/>
      <c r="B184" s="23"/>
      <c r="C184" s="23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ht="15.75" customHeight="1">
      <c r="A185" s="23"/>
      <c r="B185" s="23"/>
      <c r="C185" s="23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ht="15.75" customHeight="1">
      <c r="A186" s="23"/>
      <c r="B186" s="23"/>
      <c r="C186" s="23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ht="15.75" customHeight="1">
      <c r="A187" s="23"/>
      <c r="B187" s="23"/>
      <c r="C187" s="23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ht="15.75" customHeight="1">
      <c r="A188" s="23"/>
      <c r="B188" s="23"/>
      <c r="C188" s="23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5.75" customHeight="1">
      <c r="A189" s="23"/>
      <c r="B189" s="23"/>
      <c r="C189" s="23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ht="15.75" customHeight="1">
      <c r="A190" s="23"/>
      <c r="B190" s="23"/>
      <c r="C190" s="23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ht="15.75" customHeight="1">
      <c r="A191" s="23"/>
      <c r="B191" s="23"/>
      <c r="C191" s="23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ht="15.75" customHeight="1">
      <c r="A192" s="23"/>
      <c r="B192" s="23"/>
      <c r="C192" s="23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ht="15.75" customHeight="1">
      <c r="A193" s="23"/>
      <c r="B193" s="23"/>
      <c r="C193" s="23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ht="15.75" customHeight="1">
      <c r="A194" s="23"/>
      <c r="B194" s="23"/>
      <c r="C194" s="23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ht="15.75" customHeight="1">
      <c r="A195" s="23"/>
      <c r="B195" s="23"/>
      <c r="C195" s="23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ht="15.75" customHeight="1">
      <c r="A196" s="23"/>
      <c r="B196" s="23"/>
      <c r="C196" s="23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ht="15.75" customHeight="1">
      <c r="A197" s="23"/>
      <c r="B197" s="23"/>
      <c r="C197" s="23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ht="15.75" customHeight="1">
      <c r="A198" s="23"/>
      <c r="B198" s="23"/>
      <c r="C198" s="23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ht="15.75" customHeight="1">
      <c r="A199" s="23"/>
      <c r="B199" s="23"/>
      <c r="C199" s="23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ht="15.75" customHeight="1">
      <c r="A200" s="23"/>
      <c r="B200" s="23"/>
      <c r="C200" s="23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ht="15.75" customHeight="1">
      <c r="A201" s="23"/>
      <c r="B201" s="23"/>
      <c r="C201" s="23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ht="15.75" customHeight="1">
      <c r="A202" s="23"/>
      <c r="B202" s="23"/>
      <c r="C202" s="23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ht="15.75" customHeight="1">
      <c r="A203" s="23"/>
      <c r="B203" s="23"/>
      <c r="C203" s="23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ht="15.75" customHeight="1">
      <c r="A204" s="23"/>
      <c r="B204" s="23"/>
      <c r="C204" s="23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ht="15.75" customHeight="1">
      <c r="A205" s="23"/>
      <c r="B205" s="23"/>
      <c r="C205" s="23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ht="15.75" customHeight="1">
      <c r="A206" s="23"/>
      <c r="B206" s="23"/>
      <c r="C206" s="23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ht="15.75" customHeight="1">
      <c r="A207" s="23"/>
      <c r="B207" s="23"/>
      <c r="C207" s="23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ht="15.75" customHeight="1">
      <c r="A208" s="23"/>
      <c r="B208" s="23"/>
      <c r="C208" s="23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ht="15.75" customHeight="1">
      <c r="A209" s="23"/>
      <c r="B209" s="23"/>
      <c r="C209" s="23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ht="15.75" customHeight="1">
      <c r="A210" s="23"/>
      <c r="B210" s="23"/>
      <c r="C210" s="23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ht="15.75" customHeight="1">
      <c r="A211" s="23"/>
      <c r="B211" s="23"/>
      <c r="C211" s="23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ht="15.75" customHeight="1">
      <c r="A212" s="23"/>
      <c r="B212" s="23"/>
      <c r="C212" s="23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ht="15.75" customHeight="1">
      <c r="A213" s="23"/>
      <c r="B213" s="23"/>
      <c r="C213" s="23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5.75" customHeight="1">
      <c r="A214" s="23"/>
      <c r="B214" s="23"/>
      <c r="C214" s="23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ht="15.75" customHeight="1">
      <c r="A215" s="23"/>
      <c r="B215" s="23"/>
      <c r="C215" s="23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ht="15.75" customHeight="1">
      <c r="A216" s="23"/>
      <c r="B216" s="23"/>
      <c r="C216" s="23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5.75" customHeight="1">
      <c r="A217" s="23"/>
      <c r="B217" s="23"/>
      <c r="C217" s="23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5.75" customHeight="1">
      <c r="A218" s="23"/>
      <c r="B218" s="23"/>
      <c r="C218" s="23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ht="15.75" customHeight="1">
      <c r="A219" s="23"/>
      <c r="B219" s="23"/>
      <c r="C219" s="23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ht="15.75" customHeight="1">
      <c r="A220" s="23"/>
      <c r="B220" s="23"/>
      <c r="C220" s="23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ht="15.75" customHeight="1">
      <c r="A221" s="23"/>
      <c r="B221" s="23"/>
      <c r="C221" s="23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ht="15.75" customHeight="1">
      <c r="A222" s="23"/>
      <c r="B222" s="23"/>
      <c r="C222" s="23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ht="15.75" customHeight="1">
      <c r="A223" s="23"/>
      <c r="B223" s="23"/>
      <c r="C223" s="23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ht="15.75" customHeight="1">
      <c r="A224" s="23"/>
      <c r="B224" s="23"/>
      <c r="C224" s="23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ht="15.75" customHeight="1">
      <c r="A225" s="23"/>
      <c r="B225" s="23"/>
      <c r="C225" s="23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ht="15.75" customHeight="1">
      <c r="A226" s="23"/>
      <c r="B226" s="23"/>
      <c r="C226" s="23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ht="15.75" customHeight="1">
      <c r="A227" s="23"/>
      <c r="B227" s="23"/>
      <c r="C227" s="23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ht="15.75" customHeight="1">
      <c r="A228" s="23"/>
      <c r="B228" s="23"/>
      <c r="C228" s="23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ht="15.75" customHeight="1">
      <c r="A229" s="23"/>
      <c r="B229" s="23"/>
      <c r="C229" s="23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ht="15.75" customHeight="1">
      <c r="A230" s="23"/>
      <c r="B230" s="23"/>
      <c r="C230" s="23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ht="15.75" customHeight="1">
      <c r="A231" s="23"/>
      <c r="B231" s="23"/>
      <c r="C231" s="23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ht="15.75" customHeight="1">
      <c r="A232" s="23"/>
      <c r="B232" s="23"/>
      <c r="C232" s="23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ht="15.75" customHeight="1">
      <c r="A233" s="23"/>
      <c r="B233" s="23"/>
      <c r="C233" s="23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ht="15.75" customHeight="1">
      <c r="A234" s="23"/>
      <c r="B234" s="23"/>
      <c r="C234" s="23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ht="15.75" customHeight="1">
      <c r="A235" s="23"/>
      <c r="B235" s="23"/>
      <c r="C235" s="23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ht="15.75" customHeight="1">
      <c r="A236" s="23"/>
      <c r="B236" s="23"/>
      <c r="C236" s="23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ht="15.75" customHeight="1">
      <c r="A237" s="23"/>
      <c r="B237" s="23"/>
      <c r="C237" s="23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ht="15.75" customHeight="1">
      <c r="A238" s="23"/>
      <c r="B238" s="23"/>
      <c r="C238" s="23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ht="15.75" customHeight="1">
      <c r="A239" s="23"/>
      <c r="B239" s="23"/>
      <c r="C239" s="23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ht="15.75" customHeight="1">
      <c r="A240" s="23"/>
      <c r="B240" s="23"/>
      <c r="C240" s="23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ht="15.75" customHeight="1">
      <c r="A241" s="23"/>
      <c r="B241" s="23"/>
      <c r="C241" s="23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ht="15.75" customHeight="1">
      <c r="A242" s="23"/>
      <c r="B242" s="23"/>
      <c r="C242" s="23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ht="15.75" customHeight="1">
      <c r="A243" s="23"/>
      <c r="B243" s="23"/>
      <c r="C243" s="23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ht="15.75" customHeight="1">
      <c r="A244" s="23"/>
      <c r="B244" s="23"/>
      <c r="C244" s="23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ht="15.75" customHeight="1">
      <c r="A245" s="23"/>
      <c r="B245" s="23"/>
      <c r="C245" s="23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ht="15.75" customHeight="1">
      <c r="A246" s="23"/>
      <c r="B246" s="23"/>
      <c r="C246" s="23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ht="15.75" customHeight="1">
      <c r="A247" s="23"/>
      <c r="B247" s="23"/>
      <c r="C247" s="23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ht="15.75" customHeight="1">
      <c r="A248" s="23"/>
      <c r="B248" s="23"/>
      <c r="C248" s="23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ht="15.75" customHeight="1">
      <c r="A249" s="23"/>
      <c r="B249" s="23"/>
      <c r="C249" s="23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ht="15.75" customHeight="1">
      <c r="A250" s="23"/>
      <c r="B250" s="23"/>
      <c r="C250" s="23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ht="15.75" customHeight="1">
      <c r="A251" s="23"/>
      <c r="B251" s="23"/>
      <c r="C251" s="23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ht="15.75" customHeight="1">
      <c r="A252" s="23"/>
      <c r="B252" s="23"/>
      <c r="C252" s="23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ht="15.75" customHeight="1">
      <c r="A253" s="23"/>
      <c r="B253" s="23"/>
      <c r="C253" s="23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ht="15.75" customHeight="1">
      <c r="A254" s="23"/>
      <c r="B254" s="23"/>
      <c r="C254" s="23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ht="15.75" customHeight="1">
      <c r="A255" s="23"/>
      <c r="B255" s="23"/>
      <c r="C255" s="23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ht="15.75" customHeight="1">
      <c r="A256" s="23"/>
      <c r="B256" s="23"/>
      <c r="C256" s="23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ht="15.75" customHeight="1">
      <c r="A257" s="23"/>
      <c r="B257" s="23"/>
      <c r="C257" s="23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ht="15.75" customHeight="1">
      <c r="A258" s="23"/>
      <c r="B258" s="23"/>
      <c r="C258" s="23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ht="15.75" customHeight="1">
      <c r="A259" s="23"/>
      <c r="B259" s="23"/>
      <c r="C259" s="23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ht="15.75" customHeight="1">
      <c r="A260" s="23"/>
      <c r="B260" s="23"/>
      <c r="C260" s="23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ht="15.75" customHeight="1">
      <c r="A261" s="23"/>
      <c r="B261" s="23"/>
      <c r="C261" s="23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ht="15.75" customHeight="1">
      <c r="A262" s="23"/>
      <c r="B262" s="23"/>
      <c r="C262" s="23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ht="15.75" customHeight="1">
      <c r="A263" s="23"/>
      <c r="B263" s="23"/>
      <c r="C263" s="23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ht="15.75" customHeight="1">
      <c r="A264" s="23"/>
      <c r="B264" s="23"/>
      <c r="C264" s="23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ht="15.75" customHeight="1">
      <c r="A265" s="23"/>
      <c r="B265" s="23"/>
      <c r="C265" s="23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ht="15.75" customHeight="1">
      <c r="A266" s="23"/>
      <c r="B266" s="23"/>
      <c r="C266" s="23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ht="15.75" customHeight="1">
      <c r="A267" s="23"/>
      <c r="B267" s="23"/>
      <c r="C267" s="23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ht="15.75" customHeight="1">
      <c r="A268" s="23"/>
      <c r="B268" s="23"/>
      <c r="C268" s="23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ht="15.75" customHeight="1">
      <c r="A269" s="23"/>
      <c r="B269" s="23"/>
      <c r="C269" s="23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ht="15.75" customHeight="1">
      <c r="A270" s="23"/>
      <c r="B270" s="23"/>
      <c r="C270" s="23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ht="15.75" customHeight="1">
      <c r="A271" s="23"/>
      <c r="B271" s="23"/>
      <c r="C271" s="23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ht="15.75" customHeight="1">
      <c r="A272" s="23"/>
      <c r="B272" s="23"/>
      <c r="C272" s="23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ht="15.75" customHeight="1">
      <c r="A273" s="23"/>
      <c r="B273" s="23"/>
      <c r="C273" s="23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ht="15.75" customHeight="1">
      <c r="A274" s="23"/>
      <c r="B274" s="23"/>
      <c r="C274" s="23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ht="15.75" customHeight="1">
      <c r="A275" s="23"/>
      <c r="B275" s="23"/>
      <c r="C275" s="23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ht="15.75" customHeight="1">
      <c r="A276" s="23"/>
      <c r="B276" s="23"/>
      <c r="C276" s="23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ht="15.75" customHeight="1">
      <c r="A277" s="23"/>
      <c r="B277" s="23"/>
      <c r="C277" s="23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ht="15.75" customHeight="1">
      <c r="A278" s="23"/>
      <c r="B278" s="23"/>
      <c r="C278" s="23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ht="15.75" customHeight="1">
      <c r="A279" s="23"/>
      <c r="B279" s="23"/>
      <c r="C279" s="23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ht="15.75" customHeight="1">
      <c r="A280" s="23"/>
      <c r="B280" s="23"/>
      <c r="C280" s="23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ht="15.75" customHeight="1">
      <c r="A281" s="23"/>
      <c r="B281" s="23"/>
      <c r="C281" s="23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ht="15.75" customHeight="1">
      <c r="A282" s="23"/>
      <c r="B282" s="23"/>
      <c r="C282" s="23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ht="15.75" customHeight="1">
      <c r="A283" s="23"/>
      <c r="B283" s="23"/>
      <c r="C283" s="23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ht="15.75" customHeight="1">
      <c r="A284" s="23"/>
      <c r="B284" s="23"/>
      <c r="C284" s="23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ht="15.75" customHeight="1">
      <c r="A285" s="23"/>
      <c r="B285" s="23"/>
      <c r="C285" s="23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ht="15.75" customHeight="1">
      <c r="A286" s="23"/>
      <c r="B286" s="23"/>
      <c r="C286" s="23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ht="15.75" customHeight="1">
      <c r="A287" s="23"/>
      <c r="B287" s="23"/>
      <c r="C287" s="23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ht="15.75" customHeight="1">
      <c r="A288" s="23"/>
      <c r="B288" s="23"/>
      <c r="C288" s="23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ht="15.75" customHeight="1">
      <c r="A289" s="23"/>
      <c r="B289" s="23"/>
      <c r="C289" s="23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ht="15.75" customHeight="1">
      <c r="A290" s="23"/>
      <c r="B290" s="23"/>
      <c r="C290" s="23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ht="15.75" customHeight="1">
      <c r="A291" s="23"/>
      <c r="B291" s="23"/>
      <c r="C291" s="23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ht="15.75" customHeight="1">
      <c r="A292" s="23"/>
      <c r="B292" s="23"/>
      <c r="C292" s="23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ht="15.75" customHeight="1">
      <c r="A293" s="23"/>
      <c r="B293" s="23"/>
      <c r="C293" s="23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ht="15.75" customHeight="1">
      <c r="A294" s="23"/>
      <c r="B294" s="23"/>
      <c r="C294" s="23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ht="15.75" customHeight="1">
      <c r="A295" s="23"/>
      <c r="B295" s="23"/>
      <c r="C295" s="23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ht="15.75" customHeight="1">
      <c r="A296" s="23"/>
      <c r="B296" s="23"/>
      <c r="C296" s="23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ht="15.75" customHeight="1">
      <c r="A297" s="23"/>
      <c r="B297" s="23"/>
      <c r="C297" s="23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ht="15.75" customHeight="1">
      <c r="A298" s="23"/>
      <c r="B298" s="23"/>
      <c r="C298" s="23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ht="15.75" customHeight="1">
      <c r="A299" s="23"/>
      <c r="B299" s="23"/>
      <c r="C299" s="23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ht="15.75" customHeight="1">
      <c r="A300" s="23"/>
      <c r="B300" s="23"/>
      <c r="C300" s="23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ht="15.75" customHeight="1">
      <c r="A301" s="23"/>
      <c r="B301" s="23"/>
      <c r="C301" s="23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ht="15.75" customHeight="1">
      <c r="A302" s="23"/>
      <c r="B302" s="23"/>
      <c r="C302" s="23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ht="15.75" customHeight="1">
      <c r="A303" s="23"/>
      <c r="B303" s="23"/>
      <c r="C303" s="23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ht="15.75" customHeight="1">
      <c r="A304" s="23"/>
      <c r="B304" s="23"/>
      <c r="C304" s="23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ht="15.75" customHeight="1">
      <c r="A305" s="23"/>
      <c r="B305" s="23"/>
      <c r="C305" s="23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ht="15.75" customHeight="1">
      <c r="A306" s="23"/>
      <c r="B306" s="23"/>
      <c r="C306" s="23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ht="15.75" customHeight="1">
      <c r="A307" s="23"/>
      <c r="B307" s="23"/>
      <c r="C307" s="23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ht="15.75" customHeight="1">
      <c r="A308" s="23"/>
      <c r="B308" s="23"/>
      <c r="C308" s="23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ht="15.75" customHeight="1">
      <c r="A309" s="23"/>
      <c r="B309" s="23"/>
      <c r="C309" s="23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ht="15.75" customHeight="1">
      <c r="A310" s="23"/>
      <c r="B310" s="23"/>
      <c r="C310" s="23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ht="15.75" customHeight="1">
      <c r="A311" s="23"/>
      <c r="B311" s="23"/>
      <c r="C311" s="23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ht="15.75" customHeight="1">
      <c r="A312" s="23"/>
      <c r="B312" s="23"/>
      <c r="C312" s="23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ht="15.75" customHeight="1">
      <c r="A313" s="23"/>
      <c r="B313" s="23"/>
      <c r="C313" s="23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ht="15.75" customHeight="1">
      <c r="A314" s="23"/>
      <c r="B314" s="23"/>
      <c r="C314" s="23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ht="15.75" customHeight="1">
      <c r="A315" s="23"/>
      <c r="B315" s="23"/>
      <c r="C315" s="23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ht="15.75" customHeight="1">
      <c r="A316" s="23"/>
      <c r="B316" s="23"/>
      <c r="C316" s="23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ht="15.75" customHeight="1">
      <c r="A317" s="23"/>
      <c r="B317" s="23"/>
      <c r="C317" s="23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ht="15.75" customHeight="1">
      <c r="A318" s="23"/>
      <c r="B318" s="23"/>
      <c r="C318" s="23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ht="15.75" customHeight="1">
      <c r="A319" s="23"/>
      <c r="B319" s="23"/>
      <c r="C319" s="23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ht="15.75" customHeight="1">
      <c r="A320" s="23"/>
      <c r="B320" s="23"/>
      <c r="C320" s="23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ht="15.75" customHeight="1">
      <c r="A321" s="23"/>
      <c r="B321" s="23"/>
      <c r="C321" s="23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ht="15.75" customHeight="1">
      <c r="A322" s="23"/>
      <c r="B322" s="23"/>
      <c r="C322" s="23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ht="15.75" customHeight="1">
      <c r="A323" s="23"/>
      <c r="B323" s="23"/>
      <c r="C323" s="23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ht="15.75" customHeight="1">
      <c r="A324" s="23"/>
      <c r="B324" s="23"/>
      <c r="C324" s="23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ht="15.75" customHeight="1">
      <c r="A325" s="23"/>
      <c r="B325" s="23"/>
      <c r="C325" s="23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ht="15.75" customHeight="1">
      <c r="A326" s="23"/>
      <c r="B326" s="23"/>
      <c r="C326" s="23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ht="15.75" customHeight="1">
      <c r="A327" s="23"/>
      <c r="B327" s="23"/>
      <c r="C327" s="23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ht="15.75" customHeight="1">
      <c r="A328" s="23"/>
      <c r="B328" s="23"/>
      <c r="C328" s="23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ht="15.75" customHeight="1">
      <c r="A329" s="23"/>
      <c r="B329" s="23"/>
      <c r="C329" s="23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ht="15.75" customHeight="1">
      <c r="A330" s="23"/>
      <c r="B330" s="23"/>
      <c r="C330" s="23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ht="15.75" customHeight="1">
      <c r="A331" s="23"/>
      <c r="B331" s="23"/>
      <c r="C331" s="23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ht="15.75" customHeight="1">
      <c r="A332" s="23"/>
      <c r="B332" s="23"/>
      <c r="C332" s="23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ht="15.75" customHeight="1">
      <c r="A333" s="23"/>
      <c r="B333" s="23"/>
      <c r="C333" s="23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ht="15.75" customHeight="1">
      <c r="A334" s="23"/>
      <c r="B334" s="23"/>
      <c r="C334" s="23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ht="15.75" customHeight="1">
      <c r="A335" s="23"/>
      <c r="B335" s="23"/>
      <c r="C335" s="23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ht="15.75" customHeight="1">
      <c r="A336" s="23"/>
      <c r="B336" s="23"/>
      <c r="C336" s="23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ht="15.75" customHeight="1">
      <c r="A337" s="23"/>
      <c r="B337" s="23"/>
      <c r="C337" s="23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ht="15.75" customHeight="1">
      <c r="A338" s="23"/>
      <c r="B338" s="23"/>
      <c r="C338" s="23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ht="15.75" customHeight="1">
      <c r="A339" s="23"/>
      <c r="B339" s="23"/>
      <c r="C339" s="23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ht="15.75" customHeight="1">
      <c r="A340" s="23"/>
      <c r="B340" s="23"/>
      <c r="C340" s="23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ht="15.75" customHeight="1">
      <c r="A341" s="23"/>
      <c r="B341" s="23"/>
      <c r="C341" s="23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ht="15.75" customHeight="1">
      <c r="A342" s="23"/>
      <c r="B342" s="23"/>
      <c r="C342" s="23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ht="15.75" customHeight="1">
      <c r="A343" s="23"/>
      <c r="B343" s="23"/>
      <c r="C343" s="23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ht="15.75" customHeight="1">
      <c r="A344" s="23"/>
      <c r="B344" s="23"/>
      <c r="C344" s="23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ht="15.75" customHeight="1">
      <c r="A345" s="23"/>
      <c r="B345" s="23"/>
      <c r="C345" s="23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ht="15.75" customHeight="1">
      <c r="A346" s="23"/>
      <c r="B346" s="23"/>
      <c r="C346" s="23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ht="15.75" customHeight="1">
      <c r="A347" s="23"/>
      <c r="B347" s="23"/>
      <c r="C347" s="23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ht="15.75" customHeight="1">
      <c r="A348" s="23"/>
      <c r="B348" s="23"/>
      <c r="C348" s="23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ht="15.75" customHeight="1">
      <c r="A349" s="23"/>
      <c r="B349" s="23"/>
      <c r="C349" s="23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ht="15.75" customHeight="1">
      <c r="A350" s="23"/>
      <c r="B350" s="23"/>
      <c r="C350" s="23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ht="15.75" customHeight="1">
      <c r="A351" s="23"/>
      <c r="B351" s="23"/>
      <c r="C351" s="23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ht="15.75" customHeight="1">
      <c r="A352" s="23"/>
      <c r="B352" s="23"/>
      <c r="C352" s="23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ht="15.75" customHeight="1">
      <c r="A353" s="23"/>
      <c r="B353" s="23"/>
      <c r="C353" s="23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ht="15.75" customHeight="1">
      <c r="A354" s="23"/>
      <c r="B354" s="23"/>
      <c r="C354" s="23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ht="15.75" customHeight="1">
      <c r="A355" s="23"/>
      <c r="B355" s="23"/>
      <c r="C355" s="23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15.75" customHeight="1">
      <c r="A356" s="23"/>
      <c r="B356" s="23"/>
      <c r="C356" s="23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ht="15.75" customHeight="1">
      <c r="A357" s="23"/>
      <c r="B357" s="23"/>
      <c r="C357" s="23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ht="15.75" customHeight="1">
      <c r="A358" s="23"/>
      <c r="B358" s="23"/>
      <c r="C358" s="23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ht="15.75" customHeight="1">
      <c r="A359" s="23"/>
      <c r="B359" s="23"/>
      <c r="C359" s="23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ht="15.75" customHeight="1">
      <c r="A360" s="23"/>
      <c r="B360" s="23"/>
      <c r="C360" s="23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ht="15.75" customHeight="1">
      <c r="A361" s="23"/>
      <c r="B361" s="23"/>
      <c r="C361" s="23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ht="15.75" customHeight="1">
      <c r="A362" s="23"/>
      <c r="B362" s="23"/>
      <c r="C362" s="23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ht="15.75" customHeight="1">
      <c r="A363" s="23"/>
      <c r="B363" s="23"/>
      <c r="C363" s="23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ht="15.75" customHeight="1">
      <c r="A364" s="23"/>
      <c r="B364" s="23"/>
      <c r="C364" s="23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ht="15.75" customHeight="1">
      <c r="A365" s="23"/>
      <c r="B365" s="23"/>
      <c r="C365" s="23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ht="15.75" customHeight="1">
      <c r="A366" s="23"/>
      <c r="B366" s="23"/>
      <c r="C366" s="23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ht="15.75" customHeight="1">
      <c r="A367" s="23"/>
      <c r="B367" s="23"/>
      <c r="C367" s="23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ht="15.75" customHeight="1">
      <c r="A368" s="23"/>
      <c r="B368" s="23"/>
      <c r="C368" s="23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ht="15.75" customHeight="1">
      <c r="A369" s="23"/>
      <c r="B369" s="23"/>
      <c r="C369" s="23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ht="15.75" customHeight="1">
      <c r="A370" s="23"/>
      <c r="B370" s="23"/>
      <c r="C370" s="23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ht="15.75" customHeight="1">
      <c r="A371" s="23"/>
      <c r="B371" s="23"/>
      <c r="C371" s="23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ht="15.75" customHeight="1">
      <c r="A372" s="23"/>
      <c r="B372" s="23"/>
      <c r="C372" s="23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ht="15.75" customHeight="1">
      <c r="A373" s="23"/>
      <c r="B373" s="23"/>
      <c r="C373" s="23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ht="15.75" customHeight="1">
      <c r="A374" s="23"/>
      <c r="B374" s="23"/>
      <c r="C374" s="23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ht="15.75" customHeight="1">
      <c r="A375" s="23"/>
      <c r="B375" s="23"/>
      <c r="C375" s="23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ht="15.75" customHeight="1">
      <c r="A376" s="23"/>
      <c r="B376" s="23"/>
      <c r="C376" s="23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ht="15.75" customHeight="1">
      <c r="A377" s="23"/>
      <c r="B377" s="23"/>
      <c r="C377" s="23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ht="15.75" customHeight="1">
      <c r="A378" s="23"/>
      <c r="B378" s="23"/>
      <c r="C378" s="23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ht="15.75" customHeight="1">
      <c r="A379" s="23"/>
      <c r="B379" s="23"/>
      <c r="C379" s="23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ht="15.75" customHeight="1">
      <c r="A380" s="23"/>
      <c r="B380" s="23"/>
      <c r="C380" s="23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ht="15.75" customHeight="1">
      <c r="A381" s="23"/>
      <c r="B381" s="23"/>
      <c r="C381" s="23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ht="15.75" customHeight="1">
      <c r="A382" s="23"/>
      <c r="B382" s="23"/>
      <c r="C382" s="23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ht="15.75" customHeight="1">
      <c r="A383" s="23"/>
      <c r="B383" s="23"/>
      <c r="C383" s="23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ht="15.75" customHeight="1">
      <c r="A384" s="23"/>
      <c r="B384" s="23"/>
      <c r="C384" s="23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ht="15.75" customHeight="1">
      <c r="A385" s="23"/>
      <c r="B385" s="23"/>
      <c r="C385" s="23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ht="15.75" customHeight="1">
      <c r="A386" s="23"/>
      <c r="B386" s="23"/>
      <c r="C386" s="23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ht="15.75" customHeight="1">
      <c r="A387" s="23"/>
      <c r="B387" s="23"/>
      <c r="C387" s="23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ht="15.75" customHeight="1">
      <c r="A388" s="23"/>
      <c r="B388" s="23"/>
      <c r="C388" s="23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ht="15.75" customHeight="1">
      <c r="A389" s="23"/>
      <c r="B389" s="23"/>
      <c r="C389" s="23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ht="15.75" customHeight="1">
      <c r="A390" s="23"/>
      <c r="B390" s="23"/>
      <c r="C390" s="23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ht="15.75" customHeight="1">
      <c r="A391" s="23"/>
      <c r="B391" s="23"/>
      <c r="C391" s="23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ht="15.75" customHeight="1">
      <c r="A392" s="23"/>
      <c r="B392" s="23"/>
      <c r="C392" s="23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ht="15.75" customHeight="1">
      <c r="A393" s="23"/>
      <c r="B393" s="23"/>
      <c r="C393" s="23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ht="15.75" customHeight="1">
      <c r="A394" s="23"/>
      <c r="B394" s="23"/>
      <c r="C394" s="23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ht="15.75" customHeight="1">
      <c r="A395" s="23"/>
      <c r="B395" s="23"/>
      <c r="C395" s="23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ht="15.75" customHeight="1">
      <c r="A396" s="23"/>
      <c r="B396" s="23"/>
      <c r="C396" s="23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ht="15.75" customHeight="1">
      <c r="A397" s="23"/>
      <c r="B397" s="23"/>
      <c r="C397" s="23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ht="15.75" customHeight="1">
      <c r="A398" s="23"/>
      <c r="B398" s="23"/>
      <c r="C398" s="23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ht="15.75" customHeight="1">
      <c r="A399" s="23"/>
      <c r="B399" s="23"/>
      <c r="C399" s="23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ht="15.75" customHeight="1">
      <c r="A400" s="23"/>
      <c r="B400" s="23"/>
      <c r="C400" s="23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ht="15.75" customHeight="1">
      <c r="A401" s="23"/>
      <c r="B401" s="23"/>
      <c r="C401" s="23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ht="15.75" customHeight="1">
      <c r="A402" s="23"/>
      <c r="B402" s="23"/>
      <c r="C402" s="23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ht="15.75" customHeight="1">
      <c r="A403" s="23"/>
      <c r="B403" s="23"/>
      <c r="C403" s="23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ht="15.75" customHeight="1">
      <c r="A404" s="23"/>
      <c r="B404" s="23"/>
      <c r="C404" s="23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ht="15.75" customHeight="1">
      <c r="A405" s="23"/>
      <c r="B405" s="23"/>
      <c r="C405" s="23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ht="15.75" customHeight="1">
      <c r="A406" s="23"/>
      <c r="B406" s="23"/>
      <c r="C406" s="23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ht="15.75" customHeight="1">
      <c r="A407" s="23"/>
      <c r="B407" s="23"/>
      <c r="C407" s="23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ht="15.75" customHeight="1">
      <c r="A408" s="23"/>
      <c r="B408" s="23"/>
      <c r="C408" s="23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ht="15.75" customHeight="1">
      <c r="A409" s="23"/>
      <c r="B409" s="23"/>
      <c r="C409" s="23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ht="15.75" customHeight="1">
      <c r="A410" s="23"/>
      <c r="B410" s="23"/>
      <c r="C410" s="23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ht="15.75" customHeight="1">
      <c r="A411" s="23"/>
      <c r="B411" s="23"/>
      <c r="C411" s="23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ht="15.75" customHeight="1">
      <c r="A412" s="23"/>
      <c r="B412" s="23"/>
      <c r="C412" s="23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ht="15.75" customHeight="1">
      <c r="A413" s="23"/>
      <c r="B413" s="23"/>
      <c r="C413" s="23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ht="15.75" customHeight="1">
      <c r="A414" s="23"/>
      <c r="B414" s="23"/>
      <c r="C414" s="23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ht="15.75" customHeight="1">
      <c r="A415" s="23"/>
      <c r="B415" s="23"/>
      <c r="C415" s="23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ht="15.75" customHeight="1">
      <c r="A416" s="23"/>
      <c r="B416" s="23"/>
      <c r="C416" s="23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ht="15.75" customHeight="1">
      <c r="A417" s="23"/>
      <c r="B417" s="23"/>
      <c r="C417" s="23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ht="15.75" customHeight="1">
      <c r="A418" s="23"/>
      <c r="B418" s="23"/>
      <c r="C418" s="23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ht="15.75" customHeight="1">
      <c r="A419" s="23"/>
      <c r="B419" s="23"/>
      <c r="C419" s="23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ht="15.75" customHeight="1">
      <c r="A420" s="23"/>
      <c r="B420" s="23"/>
      <c r="C420" s="23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ht="15.75" customHeight="1">
      <c r="A421" s="23"/>
      <c r="B421" s="23"/>
      <c r="C421" s="23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ht="15.75" customHeight="1">
      <c r="A422" s="23"/>
      <c r="B422" s="23"/>
      <c r="C422" s="23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ht="15.75" customHeight="1">
      <c r="A423" s="23"/>
      <c r="B423" s="23"/>
      <c r="C423" s="23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ht="15.75" customHeight="1">
      <c r="A424" s="23"/>
      <c r="B424" s="23"/>
      <c r="C424" s="23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ht="15.75" customHeight="1">
      <c r="A425" s="23"/>
      <c r="B425" s="23"/>
      <c r="C425" s="23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ht="15.75" customHeight="1">
      <c r="A426" s="23"/>
      <c r="B426" s="23"/>
      <c r="C426" s="23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ht="15.75" customHeight="1">
      <c r="A427" s="23"/>
      <c r="B427" s="23"/>
      <c r="C427" s="23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ht="15.75" customHeight="1">
      <c r="A428" s="23"/>
      <c r="B428" s="23"/>
      <c r="C428" s="23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ht="15.75" customHeight="1">
      <c r="A429" s="23"/>
      <c r="B429" s="23"/>
      <c r="C429" s="23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ht="15.75" customHeight="1">
      <c r="A430" s="23"/>
      <c r="B430" s="23"/>
      <c r="C430" s="23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ht="15.75" customHeight="1">
      <c r="A431" s="23"/>
      <c r="B431" s="23"/>
      <c r="C431" s="23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ht="15.75" customHeight="1">
      <c r="A432" s="23"/>
      <c r="B432" s="23"/>
      <c r="C432" s="23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ht="15.75" customHeight="1">
      <c r="A433" s="23"/>
      <c r="B433" s="23"/>
      <c r="C433" s="23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ht="15.75" customHeight="1">
      <c r="A434" s="23"/>
      <c r="B434" s="23"/>
      <c r="C434" s="23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ht="15.75" customHeight="1">
      <c r="A435" s="23"/>
      <c r="B435" s="23"/>
      <c r="C435" s="23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ht="15.75" customHeight="1">
      <c r="A436" s="23"/>
      <c r="B436" s="23"/>
      <c r="C436" s="23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ht="15.75" customHeight="1">
      <c r="A437" s="23"/>
      <c r="B437" s="23"/>
      <c r="C437" s="23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ht="15.75" customHeight="1">
      <c r="A438" s="23"/>
      <c r="B438" s="23"/>
      <c r="C438" s="23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ht="15.75" customHeight="1">
      <c r="A439" s="23"/>
      <c r="B439" s="23"/>
      <c r="C439" s="23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ht="15.75" customHeight="1">
      <c r="A440" s="23"/>
      <c r="B440" s="23"/>
      <c r="C440" s="23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ht="15.75" customHeight="1">
      <c r="A441" s="23"/>
      <c r="B441" s="23"/>
      <c r="C441" s="23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ht="15.75" customHeight="1">
      <c r="A442" s="23"/>
      <c r="B442" s="23"/>
      <c r="C442" s="23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ht="15.75" customHeight="1">
      <c r="A443" s="23"/>
      <c r="B443" s="23"/>
      <c r="C443" s="23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ht="15.75" customHeight="1">
      <c r="A444" s="23"/>
      <c r="B444" s="23"/>
      <c r="C444" s="23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ht="15.75" customHeight="1">
      <c r="A445" s="23"/>
      <c r="B445" s="23"/>
      <c r="C445" s="23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ht="15.75" customHeight="1">
      <c r="A446" s="23"/>
      <c r="B446" s="23"/>
      <c r="C446" s="23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ht="15.75" customHeight="1">
      <c r="A447" s="23"/>
      <c r="B447" s="23"/>
      <c r="C447" s="23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ht="15.75" customHeight="1">
      <c r="A448" s="23"/>
      <c r="B448" s="23"/>
      <c r="C448" s="23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ht="15.75" customHeight="1">
      <c r="A449" s="23"/>
      <c r="B449" s="23"/>
      <c r="C449" s="23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ht="15.75" customHeight="1">
      <c r="A450" s="23"/>
      <c r="B450" s="23"/>
      <c r="C450" s="23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ht="15.75" customHeight="1">
      <c r="A451" s="23"/>
      <c r="B451" s="23"/>
      <c r="C451" s="23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ht="15.75" customHeight="1">
      <c r="A452" s="23"/>
      <c r="B452" s="23"/>
      <c r="C452" s="23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ht="15.75" customHeight="1">
      <c r="A453" s="23"/>
      <c r="B453" s="23"/>
      <c r="C453" s="23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ht="15.75" customHeight="1">
      <c r="A454" s="23"/>
      <c r="B454" s="23"/>
      <c r="C454" s="23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ht="15.75" customHeight="1">
      <c r="A455" s="23"/>
      <c r="B455" s="23"/>
      <c r="C455" s="23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ht="15.75" customHeight="1">
      <c r="A456" s="23"/>
      <c r="B456" s="23"/>
      <c r="C456" s="23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ht="15.75" customHeight="1">
      <c r="A457" s="23"/>
      <c r="B457" s="23"/>
      <c r="C457" s="23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ht="15.75" customHeight="1">
      <c r="A458" s="23"/>
      <c r="B458" s="23"/>
      <c r="C458" s="23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ht="15.75" customHeight="1">
      <c r="A459" s="23"/>
      <c r="B459" s="23"/>
      <c r="C459" s="23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ht="15.75" customHeight="1">
      <c r="A460" s="23"/>
      <c r="B460" s="23"/>
      <c r="C460" s="23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ht="15.75" customHeight="1">
      <c r="A461" s="23"/>
      <c r="B461" s="23"/>
      <c r="C461" s="23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ht="15.75" customHeight="1">
      <c r="A462" s="23"/>
      <c r="B462" s="23"/>
      <c r="C462" s="23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ht="15.75" customHeight="1">
      <c r="A463" s="23"/>
      <c r="B463" s="23"/>
      <c r="C463" s="23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ht="15.75" customHeight="1">
      <c r="A464" s="23"/>
      <c r="B464" s="23"/>
      <c r="C464" s="23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ht="15.75" customHeight="1">
      <c r="A465" s="23"/>
      <c r="B465" s="23"/>
      <c r="C465" s="23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ht="15.75" customHeight="1">
      <c r="A466" s="23"/>
      <c r="B466" s="23"/>
      <c r="C466" s="23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ht="15.75" customHeight="1">
      <c r="A467" s="23"/>
      <c r="B467" s="23"/>
      <c r="C467" s="23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ht="15.75" customHeight="1">
      <c r="A468" s="23"/>
      <c r="B468" s="23"/>
      <c r="C468" s="23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ht="15.75" customHeight="1">
      <c r="A469" s="23"/>
      <c r="B469" s="23"/>
      <c r="C469" s="23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ht="15.75" customHeight="1">
      <c r="A470" s="23"/>
      <c r="B470" s="23"/>
      <c r="C470" s="23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ht="15.75" customHeight="1">
      <c r="A471" s="23"/>
      <c r="B471" s="23"/>
      <c r="C471" s="23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ht="15.75" customHeight="1">
      <c r="A472" s="23"/>
      <c r="B472" s="23"/>
      <c r="C472" s="23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ht="15.75" customHeight="1">
      <c r="A473" s="23"/>
      <c r="B473" s="23"/>
      <c r="C473" s="23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ht="15.75" customHeight="1">
      <c r="A474" s="23"/>
      <c r="B474" s="23"/>
      <c r="C474" s="23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ht="15.75" customHeight="1">
      <c r="A475" s="23"/>
      <c r="B475" s="23"/>
      <c r="C475" s="23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ht="15.75" customHeight="1">
      <c r="A476" s="23"/>
      <c r="B476" s="23"/>
      <c r="C476" s="23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ht="15.75" customHeight="1">
      <c r="A477" s="23"/>
      <c r="B477" s="23"/>
      <c r="C477" s="23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ht="15.75" customHeight="1">
      <c r="A478" s="23"/>
      <c r="B478" s="23"/>
      <c r="C478" s="23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ht="15.75" customHeight="1">
      <c r="A479" s="23"/>
      <c r="B479" s="23"/>
      <c r="C479" s="23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ht="15.75" customHeight="1">
      <c r="A480" s="23"/>
      <c r="B480" s="23"/>
      <c r="C480" s="23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ht="15.75" customHeight="1">
      <c r="A481" s="23"/>
      <c r="B481" s="23"/>
      <c r="C481" s="23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ht="15.75" customHeight="1">
      <c r="A482" s="23"/>
      <c r="B482" s="23"/>
      <c r="C482" s="23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ht="15.75" customHeight="1">
      <c r="A483" s="23"/>
      <c r="B483" s="23"/>
      <c r="C483" s="23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ht="15.75" customHeight="1">
      <c r="A484" s="23"/>
      <c r="B484" s="23"/>
      <c r="C484" s="23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ht="15.75" customHeight="1">
      <c r="A485" s="23"/>
      <c r="B485" s="23"/>
      <c r="C485" s="23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ht="15.75" customHeight="1">
      <c r="A486" s="23"/>
      <c r="B486" s="23"/>
      <c r="C486" s="23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ht="15.75" customHeight="1">
      <c r="A487" s="23"/>
      <c r="B487" s="23"/>
      <c r="C487" s="23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ht="15.75" customHeight="1">
      <c r="A488" s="23"/>
      <c r="B488" s="23"/>
      <c r="C488" s="23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ht="15.75" customHeight="1">
      <c r="A489" s="23"/>
      <c r="B489" s="23"/>
      <c r="C489" s="23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ht="15.75" customHeight="1">
      <c r="A490" s="23"/>
      <c r="B490" s="23"/>
      <c r="C490" s="23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ht="15.75" customHeight="1">
      <c r="A491" s="23"/>
      <c r="B491" s="23"/>
      <c r="C491" s="23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ht="15.75" customHeight="1">
      <c r="A492" s="23"/>
      <c r="B492" s="23"/>
      <c r="C492" s="23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ht="15.75" customHeight="1">
      <c r="A493" s="23"/>
      <c r="B493" s="23"/>
      <c r="C493" s="23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ht="15.75" customHeight="1">
      <c r="A494" s="23"/>
      <c r="B494" s="23"/>
      <c r="C494" s="23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ht="15.75" customHeight="1">
      <c r="A495" s="23"/>
      <c r="B495" s="23"/>
      <c r="C495" s="23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ht="15.75" customHeight="1">
      <c r="A496" s="23"/>
      <c r="B496" s="23"/>
      <c r="C496" s="23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ht="15.75" customHeight="1">
      <c r="A497" s="23"/>
      <c r="B497" s="23"/>
      <c r="C497" s="23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ht="15.75" customHeight="1">
      <c r="A498" s="23"/>
      <c r="B498" s="23"/>
      <c r="C498" s="23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ht="15.75" customHeight="1">
      <c r="A499" s="23"/>
      <c r="B499" s="23"/>
      <c r="C499" s="23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ht="15.75" customHeight="1">
      <c r="A500" s="23"/>
      <c r="B500" s="23"/>
      <c r="C500" s="23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ht="15.75" customHeight="1">
      <c r="A501" s="23"/>
      <c r="B501" s="23"/>
      <c r="C501" s="23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ht="15.75" customHeight="1">
      <c r="A502" s="23"/>
      <c r="B502" s="23"/>
      <c r="C502" s="23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ht="15.75" customHeight="1">
      <c r="A503" s="23"/>
      <c r="B503" s="23"/>
      <c r="C503" s="23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ht="15.75" customHeight="1">
      <c r="A504" s="23"/>
      <c r="B504" s="23"/>
      <c r="C504" s="23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ht="15.75" customHeight="1">
      <c r="A505" s="23"/>
      <c r="B505" s="23"/>
      <c r="C505" s="23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:29" ht="15.75" customHeight="1">
      <c r="A506" s="23"/>
      <c r="B506" s="23"/>
      <c r="C506" s="23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:29" ht="15.75" customHeight="1">
      <c r="A507" s="23"/>
      <c r="B507" s="23"/>
      <c r="C507" s="23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:29" ht="15.75" customHeight="1">
      <c r="A508" s="23"/>
      <c r="B508" s="23"/>
      <c r="C508" s="23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:29" ht="15.75" customHeight="1">
      <c r="A509" s="23"/>
      <c r="B509" s="23"/>
      <c r="C509" s="23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:29" ht="15.75" customHeight="1">
      <c r="A510" s="23"/>
      <c r="B510" s="23"/>
      <c r="C510" s="23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:29" ht="15.75" customHeight="1">
      <c r="A511" s="23"/>
      <c r="B511" s="23"/>
      <c r="C511" s="23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:29" ht="15.75" customHeight="1">
      <c r="A512" s="23"/>
      <c r="B512" s="23"/>
      <c r="C512" s="23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:29" ht="15.75" customHeight="1">
      <c r="A513" s="23"/>
      <c r="B513" s="23"/>
      <c r="C513" s="23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:29" ht="15.75" customHeight="1">
      <c r="A514" s="23"/>
      <c r="B514" s="23"/>
      <c r="C514" s="23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:29" ht="15.75" customHeight="1">
      <c r="A515" s="23"/>
      <c r="B515" s="23"/>
      <c r="C515" s="23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:29" ht="15.75" customHeight="1">
      <c r="A516" s="23"/>
      <c r="B516" s="23"/>
      <c r="C516" s="23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:29" ht="15.75" customHeight="1">
      <c r="A517" s="23"/>
      <c r="B517" s="23"/>
      <c r="C517" s="23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:29" ht="15.75" customHeight="1">
      <c r="A518" s="23"/>
      <c r="B518" s="23"/>
      <c r="C518" s="23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:29" ht="15.75" customHeight="1">
      <c r="A519" s="23"/>
      <c r="B519" s="23"/>
      <c r="C519" s="23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:29" ht="15.75" customHeight="1">
      <c r="A520" s="23"/>
      <c r="B520" s="23"/>
      <c r="C520" s="23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:29" ht="15.75" customHeight="1">
      <c r="A521" s="23"/>
      <c r="B521" s="23"/>
      <c r="C521" s="23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:29" ht="15.75" customHeight="1">
      <c r="A522" s="23"/>
      <c r="B522" s="23"/>
      <c r="C522" s="23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:29" ht="15.75" customHeight="1">
      <c r="A523" s="23"/>
      <c r="B523" s="23"/>
      <c r="C523" s="23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:29" ht="15.75" customHeight="1">
      <c r="A524" s="23"/>
      <c r="B524" s="23"/>
      <c r="C524" s="23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:29" ht="15.75" customHeight="1">
      <c r="A525" s="23"/>
      <c r="B525" s="23"/>
      <c r="C525" s="23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:29" ht="15.75" customHeight="1">
      <c r="A526" s="23"/>
      <c r="B526" s="23"/>
      <c r="C526" s="23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:29" ht="15.75" customHeight="1">
      <c r="A527" s="23"/>
      <c r="B527" s="23"/>
      <c r="C527" s="23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:29" ht="15.75" customHeight="1">
      <c r="A528" s="23"/>
      <c r="B528" s="23"/>
      <c r="C528" s="23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:29" ht="15.75" customHeight="1">
      <c r="A529" s="23"/>
      <c r="B529" s="23"/>
      <c r="C529" s="23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:29" ht="15.75" customHeight="1">
      <c r="A530" s="23"/>
      <c r="B530" s="23"/>
      <c r="C530" s="23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:29" ht="15.75" customHeight="1">
      <c r="A531" s="23"/>
      <c r="B531" s="23"/>
      <c r="C531" s="23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:29" ht="15.75" customHeight="1">
      <c r="A532" s="23"/>
      <c r="B532" s="23"/>
      <c r="C532" s="23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:29" ht="15.75" customHeight="1">
      <c r="A533" s="23"/>
      <c r="B533" s="23"/>
      <c r="C533" s="23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:29" ht="15.75" customHeight="1">
      <c r="A534" s="23"/>
      <c r="B534" s="23"/>
      <c r="C534" s="23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:29" ht="15.75" customHeight="1">
      <c r="A535" s="23"/>
      <c r="B535" s="23"/>
      <c r="C535" s="23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:29" ht="15.75" customHeight="1">
      <c r="A536" s="23"/>
      <c r="B536" s="23"/>
      <c r="C536" s="23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:29" ht="15.75" customHeight="1">
      <c r="A537" s="23"/>
      <c r="B537" s="23"/>
      <c r="C537" s="23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:29" ht="15.75" customHeight="1">
      <c r="A538" s="23"/>
      <c r="B538" s="23"/>
      <c r="C538" s="23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:29" ht="15.75" customHeight="1">
      <c r="A539" s="23"/>
      <c r="B539" s="23"/>
      <c r="C539" s="23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:29" ht="15.75" customHeight="1">
      <c r="A540" s="23"/>
      <c r="B540" s="23"/>
      <c r="C540" s="23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:29" ht="15.75" customHeight="1">
      <c r="A541" s="23"/>
      <c r="B541" s="23"/>
      <c r="C541" s="23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:29" ht="15.75" customHeight="1">
      <c r="A542" s="23"/>
      <c r="B542" s="23"/>
      <c r="C542" s="23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:29" ht="15.75" customHeight="1">
      <c r="A543" s="23"/>
      <c r="B543" s="23"/>
      <c r="C543" s="23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:29" ht="15.75" customHeight="1">
      <c r="A544" s="23"/>
      <c r="B544" s="23"/>
      <c r="C544" s="23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:29" ht="15.75" customHeight="1">
      <c r="A545" s="23"/>
      <c r="B545" s="23"/>
      <c r="C545" s="23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:29" ht="15.75" customHeight="1">
      <c r="A546" s="23"/>
      <c r="B546" s="23"/>
      <c r="C546" s="23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:29" ht="15.75" customHeight="1">
      <c r="A547" s="23"/>
      <c r="B547" s="23"/>
      <c r="C547" s="23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:29" ht="15.75" customHeight="1">
      <c r="A548" s="23"/>
      <c r="B548" s="23"/>
      <c r="C548" s="23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:29" ht="15.75" customHeight="1">
      <c r="A549" s="23"/>
      <c r="B549" s="23"/>
      <c r="C549" s="23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:29" ht="15.75" customHeight="1">
      <c r="A550" s="23"/>
      <c r="B550" s="23"/>
      <c r="C550" s="23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:29" ht="15.75" customHeight="1">
      <c r="A551" s="23"/>
      <c r="B551" s="23"/>
      <c r="C551" s="23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:29" ht="15.75" customHeight="1">
      <c r="A552" s="23"/>
      <c r="B552" s="23"/>
      <c r="C552" s="23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:29" ht="15.75" customHeight="1">
      <c r="A553" s="23"/>
      <c r="B553" s="23"/>
      <c r="C553" s="23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:29" ht="15.75" customHeight="1">
      <c r="A554" s="23"/>
      <c r="B554" s="23"/>
      <c r="C554" s="23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:29" ht="15.75" customHeight="1">
      <c r="A555" s="23"/>
      <c r="B555" s="23"/>
      <c r="C555" s="23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:29" ht="15.75" customHeight="1">
      <c r="A556" s="23"/>
      <c r="B556" s="23"/>
      <c r="C556" s="23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:29" ht="15.75" customHeight="1">
      <c r="A557" s="23"/>
      <c r="B557" s="23"/>
      <c r="C557" s="23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:29" ht="15.75" customHeight="1">
      <c r="A558" s="23"/>
      <c r="B558" s="23"/>
      <c r="C558" s="23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:29" ht="15.75" customHeight="1">
      <c r="A559" s="23"/>
      <c r="B559" s="23"/>
      <c r="C559" s="23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:29" ht="15.75" customHeight="1">
      <c r="A560" s="23"/>
      <c r="B560" s="23"/>
      <c r="C560" s="23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:29" ht="15.75" customHeight="1">
      <c r="A561" s="23"/>
      <c r="B561" s="23"/>
      <c r="C561" s="23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:29" ht="15.75" customHeight="1">
      <c r="A562" s="23"/>
      <c r="B562" s="23"/>
      <c r="C562" s="23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:29" ht="15.75" customHeight="1">
      <c r="A563" s="23"/>
      <c r="B563" s="23"/>
      <c r="C563" s="23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:29" ht="15.75" customHeight="1">
      <c r="A564" s="23"/>
      <c r="B564" s="23"/>
      <c r="C564" s="23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:29" ht="15.75" customHeight="1">
      <c r="A565" s="23"/>
      <c r="B565" s="23"/>
      <c r="C565" s="23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:29" ht="15.75" customHeight="1">
      <c r="A566" s="23"/>
      <c r="B566" s="23"/>
      <c r="C566" s="23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:29" ht="15.75" customHeight="1">
      <c r="A567" s="23"/>
      <c r="B567" s="23"/>
      <c r="C567" s="23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:29" ht="15.75" customHeight="1">
      <c r="A568" s="23"/>
      <c r="B568" s="23"/>
      <c r="C568" s="23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:29" ht="15.75" customHeight="1">
      <c r="A569" s="23"/>
      <c r="B569" s="23"/>
      <c r="C569" s="23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:29" ht="15.75" customHeight="1">
      <c r="A570" s="23"/>
      <c r="B570" s="23"/>
      <c r="C570" s="23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:29" ht="15.75" customHeight="1">
      <c r="A571" s="23"/>
      <c r="B571" s="23"/>
      <c r="C571" s="23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:29" ht="15.75" customHeight="1">
      <c r="A572" s="23"/>
      <c r="B572" s="23"/>
      <c r="C572" s="23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:29" ht="15.75" customHeight="1">
      <c r="A573" s="23"/>
      <c r="B573" s="23"/>
      <c r="C573" s="23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:29" ht="15.75" customHeight="1">
      <c r="A574" s="23"/>
      <c r="B574" s="23"/>
      <c r="C574" s="23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:29" ht="15.75" customHeight="1">
      <c r="A575" s="23"/>
      <c r="B575" s="23"/>
      <c r="C575" s="23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:29" ht="15.75" customHeight="1">
      <c r="A576" s="23"/>
      <c r="B576" s="23"/>
      <c r="C576" s="23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:29" ht="15.75" customHeight="1">
      <c r="A577" s="23"/>
      <c r="B577" s="23"/>
      <c r="C577" s="23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:29" ht="15.75" customHeight="1">
      <c r="A578" s="23"/>
      <c r="B578" s="23"/>
      <c r="C578" s="23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:29" ht="15.75" customHeight="1">
      <c r="A579" s="23"/>
      <c r="B579" s="23"/>
      <c r="C579" s="23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:29" ht="15.75" customHeight="1">
      <c r="A580" s="23"/>
      <c r="B580" s="23"/>
      <c r="C580" s="23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:29" ht="15.75" customHeight="1">
      <c r="A581" s="23"/>
      <c r="B581" s="23"/>
      <c r="C581" s="23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:29" ht="15.75" customHeight="1">
      <c r="A582" s="23"/>
      <c r="B582" s="23"/>
      <c r="C582" s="23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:29" ht="15.75" customHeight="1">
      <c r="A583" s="23"/>
      <c r="B583" s="23"/>
      <c r="C583" s="23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:29" ht="15.75" customHeight="1">
      <c r="A584" s="23"/>
      <c r="B584" s="23"/>
      <c r="C584" s="23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:29" ht="15.75" customHeight="1">
      <c r="A585" s="23"/>
      <c r="B585" s="23"/>
      <c r="C585" s="23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:29" ht="15.75" customHeight="1">
      <c r="A586" s="23"/>
      <c r="B586" s="23"/>
      <c r="C586" s="23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:29" ht="15.75" customHeight="1">
      <c r="A587" s="23"/>
      <c r="B587" s="23"/>
      <c r="C587" s="23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:29" ht="15.75" customHeight="1">
      <c r="A588" s="23"/>
      <c r="B588" s="23"/>
      <c r="C588" s="23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:29" ht="15.75" customHeight="1">
      <c r="A589" s="23"/>
      <c r="B589" s="23"/>
      <c r="C589" s="23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:29" ht="15.75" customHeight="1">
      <c r="A590" s="23"/>
      <c r="B590" s="23"/>
      <c r="C590" s="23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:29" ht="15.75" customHeight="1">
      <c r="A591" s="23"/>
      <c r="B591" s="23"/>
      <c r="C591" s="23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:29" ht="15.75" customHeight="1">
      <c r="A592" s="23"/>
      <c r="B592" s="23"/>
      <c r="C592" s="23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:29" ht="15.75" customHeight="1">
      <c r="A593" s="23"/>
      <c r="B593" s="23"/>
      <c r="C593" s="23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:29" ht="15.75" customHeight="1">
      <c r="A594" s="23"/>
      <c r="B594" s="23"/>
      <c r="C594" s="23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:29" ht="15.75" customHeight="1">
      <c r="A595" s="23"/>
      <c r="B595" s="23"/>
      <c r="C595" s="23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:29" ht="15.75" customHeight="1">
      <c r="A596" s="23"/>
      <c r="B596" s="23"/>
      <c r="C596" s="23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:29" ht="15.75" customHeight="1">
      <c r="A597" s="23"/>
      <c r="B597" s="23"/>
      <c r="C597" s="23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:29" ht="15.75" customHeight="1">
      <c r="A598" s="23"/>
      <c r="B598" s="23"/>
      <c r="C598" s="23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:29" ht="15.75" customHeight="1">
      <c r="A599" s="23"/>
      <c r="B599" s="23"/>
      <c r="C599" s="23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:29" ht="15.75" customHeight="1">
      <c r="A600" s="23"/>
      <c r="B600" s="23"/>
      <c r="C600" s="23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:29" ht="15.75" customHeight="1">
      <c r="A601" s="23"/>
      <c r="B601" s="23"/>
      <c r="C601" s="23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:29" ht="15.75" customHeight="1">
      <c r="A602" s="23"/>
      <c r="B602" s="23"/>
      <c r="C602" s="23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:29" ht="15.75" customHeight="1">
      <c r="A603" s="23"/>
      <c r="B603" s="23"/>
      <c r="C603" s="23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:29" ht="15.75" customHeight="1">
      <c r="A604" s="23"/>
      <c r="B604" s="23"/>
      <c r="C604" s="23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:29" ht="15.75" customHeight="1">
      <c r="A605" s="23"/>
      <c r="B605" s="23"/>
      <c r="C605" s="23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:29" ht="15.75" customHeight="1">
      <c r="A606" s="23"/>
      <c r="B606" s="23"/>
      <c r="C606" s="23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:29" ht="15.75" customHeight="1">
      <c r="A607" s="23"/>
      <c r="B607" s="23"/>
      <c r="C607" s="23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:29" ht="15.75" customHeight="1">
      <c r="A608" s="23"/>
      <c r="B608" s="23"/>
      <c r="C608" s="23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:29" ht="15.75" customHeight="1">
      <c r="A609" s="23"/>
      <c r="B609" s="23"/>
      <c r="C609" s="23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:29" ht="15.75" customHeight="1">
      <c r="A610" s="23"/>
      <c r="B610" s="23"/>
      <c r="C610" s="23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:29" ht="15.75" customHeight="1">
      <c r="A611" s="23"/>
      <c r="B611" s="23"/>
      <c r="C611" s="23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:29" ht="15.75" customHeight="1">
      <c r="A612" s="23"/>
      <c r="B612" s="23"/>
      <c r="C612" s="23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:29" ht="15.75" customHeight="1">
      <c r="A613" s="23"/>
      <c r="B613" s="23"/>
      <c r="C613" s="23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:29" ht="15.75" customHeight="1">
      <c r="A614" s="23"/>
      <c r="B614" s="23"/>
      <c r="C614" s="23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:29" ht="15.75" customHeight="1">
      <c r="A615" s="23"/>
      <c r="B615" s="23"/>
      <c r="C615" s="23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:29" ht="15.75" customHeight="1">
      <c r="A616" s="23"/>
      <c r="B616" s="23"/>
      <c r="C616" s="23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:29" ht="15.75" customHeight="1">
      <c r="A617" s="23"/>
      <c r="B617" s="23"/>
      <c r="C617" s="23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:29" ht="15.75" customHeight="1">
      <c r="A618" s="23"/>
      <c r="B618" s="23"/>
      <c r="C618" s="23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:29" ht="15.75" customHeight="1">
      <c r="A619" s="23"/>
      <c r="B619" s="23"/>
      <c r="C619" s="23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:29" ht="15.75" customHeight="1">
      <c r="A620" s="23"/>
      <c r="B620" s="23"/>
      <c r="C620" s="23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:29" ht="15.75" customHeight="1">
      <c r="A621" s="23"/>
      <c r="B621" s="23"/>
      <c r="C621" s="23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:29" ht="15.75" customHeight="1">
      <c r="A622" s="23"/>
      <c r="B622" s="23"/>
      <c r="C622" s="23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:29" ht="15.75" customHeight="1">
      <c r="A623" s="23"/>
      <c r="B623" s="23"/>
      <c r="C623" s="23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:29" ht="15.75" customHeight="1">
      <c r="A624" s="23"/>
      <c r="B624" s="23"/>
      <c r="C624" s="23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:29" ht="15.75" customHeight="1">
      <c r="A625" s="23"/>
      <c r="B625" s="23"/>
      <c r="C625" s="23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:29" ht="15.75" customHeight="1">
      <c r="A626" s="23"/>
      <c r="B626" s="23"/>
      <c r="C626" s="23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:29" ht="15.75" customHeight="1">
      <c r="A627" s="23"/>
      <c r="B627" s="23"/>
      <c r="C627" s="23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:29" ht="15.75" customHeight="1">
      <c r="A628" s="23"/>
      <c r="B628" s="23"/>
      <c r="C628" s="23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:29" ht="15.75" customHeight="1">
      <c r="A629" s="23"/>
      <c r="B629" s="23"/>
      <c r="C629" s="23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:29" ht="15.75" customHeight="1">
      <c r="A630" s="23"/>
      <c r="B630" s="23"/>
      <c r="C630" s="23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:29" ht="15.75" customHeight="1">
      <c r="A631" s="23"/>
      <c r="B631" s="23"/>
      <c r="C631" s="23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:29" ht="15.75" customHeight="1">
      <c r="A632" s="23"/>
      <c r="B632" s="23"/>
      <c r="C632" s="23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:29" ht="15.75" customHeight="1">
      <c r="A633" s="23"/>
      <c r="B633" s="23"/>
      <c r="C633" s="23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:29" ht="15.75" customHeight="1">
      <c r="A634" s="23"/>
      <c r="B634" s="23"/>
      <c r="C634" s="23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:29" ht="15.75" customHeight="1">
      <c r="A635" s="23"/>
      <c r="B635" s="23"/>
      <c r="C635" s="23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:29" ht="15.75" customHeight="1">
      <c r="A636" s="23"/>
      <c r="B636" s="23"/>
      <c r="C636" s="23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:29" ht="15.75" customHeight="1">
      <c r="A637" s="23"/>
      <c r="B637" s="23"/>
      <c r="C637" s="23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:29" ht="15.75" customHeight="1">
      <c r="A638" s="23"/>
      <c r="B638" s="23"/>
      <c r="C638" s="23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:29" ht="15.75" customHeight="1">
      <c r="A639" s="23"/>
      <c r="B639" s="23"/>
      <c r="C639" s="23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:29" ht="15.75" customHeight="1">
      <c r="A640" s="23"/>
      <c r="B640" s="23"/>
      <c r="C640" s="23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:29" ht="15.75" customHeight="1">
      <c r="A641" s="23"/>
      <c r="B641" s="23"/>
      <c r="C641" s="23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:29" ht="15.75" customHeight="1">
      <c r="A642" s="23"/>
      <c r="B642" s="23"/>
      <c r="C642" s="23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:29" ht="15.75" customHeight="1">
      <c r="A643" s="23"/>
      <c r="B643" s="23"/>
      <c r="C643" s="23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:29" ht="15.75" customHeight="1">
      <c r="A644" s="23"/>
      <c r="B644" s="23"/>
      <c r="C644" s="23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:29" ht="15.75" customHeight="1">
      <c r="A645" s="23"/>
      <c r="B645" s="23"/>
      <c r="C645" s="23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:29" ht="15.75" customHeight="1">
      <c r="A646" s="23"/>
      <c r="B646" s="23"/>
      <c r="C646" s="23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:29" ht="15.75" customHeight="1">
      <c r="A647" s="23"/>
      <c r="B647" s="23"/>
      <c r="C647" s="23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:29" ht="15.75" customHeight="1">
      <c r="A648" s="23"/>
      <c r="B648" s="23"/>
      <c r="C648" s="23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:29" ht="15.75" customHeight="1">
      <c r="A649" s="23"/>
      <c r="B649" s="23"/>
      <c r="C649" s="23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:29" ht="15.75" customHeight="1">
      <c r="A650" s="23"/>
      <c r="B650" s="23"/>
      <c r="C650" s="23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:29" ht="15.75" customHeight="1">
      <c r="A651" s="23"/>
      <c r="B651" s="23"/>
      <c r="C651" s="23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:29" ht="15.75" customHeight="1">
      <c r="A652" s="23"/>
      <c r="B652" s="23"/>
      <c r="C652" s="23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:29" ht="15.75" customHeight="1">
      <c r="A653" s="23"/>
      <c r="B653" s="23"/>
      <c r="C653" s="23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:29" ht="15.75" customHeight="1">
      <c r="A654" s="23"/>
      <c r="B654" s="23"/>
      <c r="C654" s="23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:29" ht="15.75" customHeight="1">
      <c r="A655" s="23"/>
      <c r="B655" s="23"/>
      <c r="C655" s="23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:29" ht="15.75" customHeight="1">
      <c r="A656" s="23"/>
      <c r="B656" s="23"/>
      <c r="C656" s="23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:29" ht="15.75" customHeight="1">
      <c r="A657" s="23"/>
      <c r="B657" s="23"/>
      <c r="C657" s="23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:29" ht="15.75" customHeight="1">
      <c r="A658" s="23"/>
      <c r="B658" s="23"/>
      <c r="C658" s="23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:29" ht="15.75" customHeight="1">
      <c r="A659" s="23"/>
      <c r="B659" s="23"/>
      <c r="C659" s="23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:29" ht="15.75" customHeight="1">
      <c r="A660" s="23"/>
      <c r="B660" s="23"/>
      <c r="C660" s="23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:29" ht="15.75" customHeight="1">
      <c r="A661" s="23"/>
      <c r="B661" s="23"/>
      <c r="C661" s="23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:29" ht="15.75" customHeight="1">
      <c r="A662" s="23"/>
      <c r="B662" s="23"/>
      <c r="C662" s="23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:29" ht="15.75" customHeight="1">
      <c r="A663" s="23"/>
      <c r="B663" s="23"/>
      <c r="C663" s="23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:29" ht="15.75" customHeight="1">
      <c r="A664" s="23"/>
      <c r="B664" s="23"/>
      <c r="C664" s="23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:29" ht="15.75" customHeight="1">
      <c r="A665" s="23"/>
      <c r="B665" s="23"/>
      <c r="C665" s="23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:29" ht="15.75" customHeight="1">
      <c r="A666" s="23"/>
      <c r="B666" s="23"/>
      <c r="C666" s="23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:29" ht="15.75" customHeight="1">
      <c r="A667" s="23"/>
      <c r="B667" s="23"/>
      <c r="C667" s="23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:29" ht="15.75" customHeight="1">
      <c r="A668" s="23"/>
      <c r="B668" s="23"/>
      <c r="C668" s="23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:29" ht="15.75" customHeight="1">
      <c r="A669" s="23"/>
      <c r="B669" s="23"/>
      <c r="C669" s="23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:29" ht="15.75" customHeight="1">
      <c r="A670" s="23"/>
      <c r="B670" s="23"/>
      <c r="C670" s="23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:29" ht="15.75" customHeight="1">
      <c r="A671" s="23"/>
      <c r="B671" s="23"/>
      <c r="C671" s="23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:29" ht="15.75" customHeight="1">
      <c r="A672" s="23"/>
      <c r="B672" s="23"/>
      <c r="C672" s="23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:29" ht="15.75" customHeight="1">
      <c r="A673" s="23"/>
      <c r="B673" s="23"/>
      <c r="C673" s="23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:29" ht="15.75" customHeight="1">
      <c r="A674" s="23"/>
      <c r="B674" s="23"/>
      <c r="C674" s="23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:29" ht="15.75" customHeight="1">
      <c r="A675" s="23"/>
      <c r="B675" s="23"/>
      <c r="C675" s="23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:29" ht="15.75" customHeight="1">
      <c r="A676" s="23"/>
      <c r="B676" s="23"/>
      <c r="C676" s="23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:29" ht="15.75" customHeight="1">
      <c r="A677" s="23"/>
      <c r="B677" s="23"/>
      <c r="C677" s="23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:29" ht="15.75" customHeight="1">
      <c r="A678" s="23"/>
      <c r="B678" s="23"/>
      <c r="C678" s="23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:29" ht="15.75" customHeight="1">
      <c r="A679" s="23"/>
      <c r="B679" s="23"/>
      <c r="C679" s="23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:29" ht="15.75" customHeight="1">
      <c r="A680" s="23"/>
      <c r="B680" s="23"/>
      <c r="C680" s="23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:29" ht="15.75" customHeight="1">
      <c r="A681" s="23"/>
      <c r="B681" s="23"/>
      <c r="C681" s="23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:29" ht="15.75" customHeight="1">
      <c r="A682" s="23"/>
      <c r="B682" s="23"/>
      <c r="C682" s="23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:29" ht="15.75" customHeight="1">
      <c r="A683" s="23"/>
      <c r="B683" s="23"/>
      <c r="C683" s="23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:29" ht="15.75" customHeight="1">
      <c r="A684" s="23"/>
      <c r="B684" s="23"/>
      <c r="C684" s="23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:29" ht="15.75" customHeight="1">
      <c r="A685" s="23"/>
      <c r="B685" s="23"/>
      <c r="C685" s="23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:29" ht="15.75" customHeight="1">
      <c r="A686" s="23"/>
      <c r="B686" s="23"/>
      <c r="C686" s="23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:29" ht="15.75" customHeight="1">
      <c r="A687" s="23"/>
      <c r="B687" s="23"/>
      <c r="C687" s="23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:29" ht="15.75" customHeight="1">
      <c r="A688" s="23"/>
      <c r="B688" s="23"/>
      <c r="C688" s="23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:29" ht="15.75" customHeight="1">
      <c r="A689" s="23"/>
      <c r="B689" s="23"/>
      <c r="C689" s="23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:29" ht="15.75" customHeight="1">
      <c r="A690" s="23"/>
      <c r="B690" s="23"/>
      <c r="C690" s="23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:29" ht="15.75" customHeight="1">
      <c r="A691" s="23"/>
      <c r="B691" s="23"/>
      <c r="C691" s="23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:29" ht="15.75" customHeight="1">
      <c r="A692" s="23"/>
      <c r="B692" s="23"/>
      <c r="C692" s="23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:29" ht="15.75" customHeight="1">
      <c r="A693" s="23"/>
      <c r="B693" s="23"/>
      <c r="C693" s="23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:29" ht="15.75" customHeight="1">
      <c r="A694" s="23"/>
      <c r="B694" s="23"/>
      <c r="C694" s="23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:29" ht="15.75" customHeight="1">
      <c r="A695" s="23"/>
      <c r="B695" s="23"/>
      <c r="C695" s="23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:29" ht="15.75" customHeight="1">
      <c r="A696" s="23"/>
      <c r="B696" s="23"/>
      <c r="C696" s="23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:29" ht="15.75" customHeight="1">
      <c r="A697" s="23"/>
      <c r="B697" s="23"/>
      <c r="C697" s="23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:29" ht="15.75" customHeight="1">
      <c r="A698" s="23"/>
      <c r="B698" s="23"/>
      <c r="C698" s="23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:29" ht="15.75" customHeight="1">
      <c r="A699" s="23"/>
      <c r="B699" s="23"/>
      <c r="C699" s="23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:29" ht="15.75" customHeight="1">
      <c r="A700" s="23"/>
      <c r="B700" s="23"/>
      <c r="C700" s="23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:29" ht="15.75" customHeight="1">
      <c r="A701" s="23"/>
      <c r="B701" s="23"/>
      <c r="C701" s="23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:29" ht="15.75" customHeight="1">
      <c r="A702" s="23"/>
      <c r="B702" s="23"/>
      <c r="C702" s="23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:29" ht="15.75" customHeight="1">
      <c r="A703" s="23"/>
      <c r="B703" s="23"/>
      <c r="C703" s="23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:29" ht="15.75" customHeight="1">
      <c r="A704" s="23"/>
      <c r="B704" s="23"/>
      <c r="C704" s="23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:29" ht="15.75" customHeight="1">
      <c r="A705" s="23"/>
      <c r="B705" s="23"/>
      <c r="C705" s="23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:29" ht="15.75" customHeight="1">
      <c r="A706" s="23"/>
      <c r="B706" s="23"/>
      <c r="C706" s="23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:29" ht="15.75" customHeight="1">
      <c r="A707" s="23"/>
      <c r="B707" s="23"/>
      <c r="C707" s="23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:29" ht="15.75" customHeight="1">
      <c r="A708" s="23"/>
      <c r="B708" s="23"/>
      <c r="C708" s="23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:29" ht="15.75" customHeight="1">
      <c r="A709" s="23"/>
      <c r="B709" s="23"/>
      <c r="C709" s="23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:29" ht="15.75" customHeight="1">
      <c r="A710" s="23"/>
      <c r="B710" s="23"/>
      <c r="C710" s="23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:29" ht="15.75" customHeight="1">
      <c r="A711" s="23"/>
      <c r="B711" s="23"/>
      <c r="C711" s="23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:29" ht="15.75" customHeight="1">
      <c r="A712" s="23"/>
      <c r="B712" s="23"/>
      <c r="C712" s="23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:29" ht="15.75" customHeight="1">
      <c r="A713" s="23"/>
      <c r="B713" s="23"/>
      <c r="C713" s="23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:29" ht="15.75" customHeight="1">
      <c r="A714" s="23"/>
      <c r="B714" s="23"/>
      <c r="C714" s="23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:29" ht="15.75" customHeight="1">
      <c r="A715" s="23"/>
      <c r="B715" s="23"/>
      <c r="C715" s="23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:29" ht="15.75" customHeight="1">
      <c r="A716" s="23"/>
      <c r="B716" s="23"/>
      <c r="C716" s="23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:29" ht="15.75" customHeight="1">
      <c r="A717" s="23"/>
      <c r="B717" s="23"/>
      <c r="C717" s="23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:29" ht="15.75" customHeight="1">
      <c r="A718" s="23"/>
      <c r="B718" s="23"/>
      <c r="C718" s="23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:29" ht="15.75" customHeight="1">
      <c r="A719" s="23"/>
      <c r="B719" s="23"/>
      <c r="C719" s="23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:29" ht="15.75" customHeight="1">
      <c r="A720" s="23"/>
      <c r="B720" s="23"/>
      <c r="C720" s="23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:29" ht="15.75" customHeight="1">
      <c r="A721" s="23"/>
      <c r="B721" s="23"/>
      <c r="C721" s="23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:29" ht="15.75" customHeight="1">
      <c r="A722" s="23"/>
      <c r="B722" s="23"/>
      <c r="C722" s="23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:29" ht="15.75" customHeight="1">
      <c r="A723" s="23"/>
      <c r="B723" s="23"/>
      <c r="C723" s="23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:29" ht="15.75" customHeight="1">
      <c r="A724" s="23"/>
      <c r="B724" s="23"/>
      <c r="C724" s="23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:29" ht="15.75" customHeight="1">
      <c r="A725" s="23"/>
      <c r="B725" s="23"/>
      <c r="C725" s="23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:29" ht="15.75" customHeight="1">
      <c r="A726" s="23"/>
      <c r="B726" s="23"/>
      <c r="C726" s="23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:29" ht="15.75" customHeight="1">
      <c r="A727" s="23"/>
      <c r="B727" s="23"/>
      <c r="C727" s="23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:29" ht="15.75" customHeight="1">
      <c r="A728" s="23"/>
      <c r="B728" s="23"/>
      <c r="C728" s="23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:29" ht="15.75" customHeight="1">
      <c r="A729" s="23"/>
      <c r="B729" s="23"/>
      <c r="C729" s="23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:29" ht="15.75" customHeight="1">
      <c r="A730" s="23"/>
      <c r="B730" s="23"/>
      <c r="C730" s="23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:29" ht="15.75" customHeight="1">
      <c r="A731" s="23"/>
      <c r="B731" s="23"/>
      <c r="C731" s="23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:29" ht="15.75" customHeight="1">
      <c r="A732" s="23"/>
      <c r="B732" s="23"/>
      <c r="C732" s="23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:29" ht="15.75" customHeight="1">
      <c r="A733" s="23"/>
      <c r="B733" s="23"/>
      <c r="C733" s="23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:29" ht="15.75" customHeight="1">
      <c r="A734" s="23"/>
      <c r="B734" s="23"/>
      <c r="C734" s="23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:29" ht="15.75" customHeight="1">
      <c r="A735" s="23"/>
      <c r="B735" s="23"/>
      <c r="C735" s="23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:29" ht="15.75" customHeight="1">
      <c r="A736" s="23"/>
      <c r="B736" s="23"/>
      <c r="C736" s="23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:29" ht="15.75" customHeight="1">
      <c r="A737" s="23"/>
      <c r="B737" s="23"/>
      <c r="C737" s="23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:29" ht="15.75" customHeight="1">
      <c r="A738" s="23"/>
      <c r="B738" s="23"/>
      <c r="C738" s="23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:29" ht="15.75" customHeight="1">
      <c r="A739" s="23"/>
      <c r="B739" s="23"/>
      <c r="C739" s="23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:29" ht="15.75" customHeight="1">
      <c r="A740" s="23"/>
      <c r="B740" s="23"/>
      <c r="C740" s="23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:29" ht="15.75" customHeight="1">
      <c r="A741" s="23"/>
      <c r="B741" s="23"/>
      <c r="C741" s="23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:29" ht="15.75" customHeight="1">
      <c r="A742" s="23"/>
      <c r="B742" s="23"/>
      <c r="C742" s="23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:29" ht="15.75" customHeight="1">
      <c r="A743" s="23"/>
      <c r="B743" s="23"/>
      <c r="C743" s="23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:29" ht="15.75" customHeight="1">
      <c r="A744" s="23"/>
      <c r="B744" s="23"/>
      <c r="C744" s="23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:29" ht="15.75" customHeight="1">
      <c r="A745" s="23"/>
      <c r="B745" s="23"/>
      <c r="C745" s="23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:29" ht="15.75" customHeight="1">
      <c r="A746" s="23"/>
      <c r="B746" s="23"/>
      <c r="C746" s="23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:29" ht="15.75" customHeight="1">
      <c r="A747" s="23"/>
      <c r="B747" s="23"/>
      <c r="C747" s="23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:29" ht="15.75" customHeight="1">
      <c r="A748" s="23"/>
      <c r="B748" s="23"/>
      <c r="C748" s="23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:29" ht="15.75" customHeight="1">
      <c r="A749" s="23"/>
      <c r="B749" s="23"/>
      <c r="C749" s="23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:29" ht="15.75" customHeight="1">
      <c r="A750" s="23"/>
      <c r="B750" s="23"/>
      <c r="C750" s="23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:29" ht="15.75" customHeight="1">
      <c r="A751" s="23"/>
      <c r="B751" s="23"/>
      <c r="C751" s="23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:29" ht="15.75" customHeight="1">
      <c r="A752" s="23"/>
      <c r="B752" s="23"/>
      <c r="C752" s="23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:29" ht="15.75" customHeight="1">
      <c r="A753" s="23"/>
      <c r="B753" s="23"/>
      <c r="C753" s="23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:29" ht="15.75" customHeight="1">
      <c r="A754" s="23"/>
      <c r="B754" s="23"/>
      <c r="C754" s="23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:29" ht="15.75" customHeight="1">
      <c r="A755" s="23"/>
      <c r="B755" s="23"/>
      <c r="C755" s="23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:29" ht="15.75" customHeight="1">
      <c r="A756" s="23"/>
      <c r="B756" s="23"/>
      <c r="C756" s="23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:29" ht="15.75" customHeight="1">
      <c r="A757" s="23"/>
      <c r="B757" s="23"/>
      <c r="C757" s="23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:29" ht="15.75" customHeight="1">
      <c r="A758" s="23"/>
      <c r="B758" s="23"/>
      <c r="C758" s="23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:29" ht="15.75" customHeight="1">
      <c r="A759" s="23"/>
      <c r="B759" s="23"/>
      <c r="C759" s="23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:29" ht="15.75" customHeight="1">
      <c r="A760" s="23"/>
      <c r="B760" s="23"/>
      <c r="C760" s="23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:29" ht="15.75" customHeight="1">
      <c r="A761" s="23"/>
      <c r="B761" s="23"/>
      <c r="C761" s="23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:29" ht="15.75" customHeight="1">
      <c r="A762" s="23"/>
      <c r="B762" s="23"/>
      <c r="C762" s="23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:29" ht="15.75" customHeight="1">
      <c r="A763" s="23"/>
      <c r="B763" s="23"/>
      <c r="C763" s="23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:29" ht="15.75" customHeight="1">
      <c r="A764" s="23"/>
      <c r="B764" s="23"/>
      <c r="C764" s="23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:29" ht="15.75" customHeight="1">
      <c r="A765" s="23"/>
      <c r="B765" s="23"/>
      <c r="C765" s="23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:29" ht="15.75" customHeight="1">
      <c r="A766" s="23"/>
      <c r="B766" s="23"/>
      <c r="C766" s="23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:29" ht="15.75" customHeight="1">
      <c r="A767" s="23"/>
      <c r="B767" s="23"/>
      <c r="C767" s="23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:29" ht="15.75" customHeight="1">
      <c r="A768" s="23"/>
      <c r="B768" s="23"/>
      <c r="C768" s="23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:29" ht="15.75" customHeight="1">
      <c r="A769" s="23"/>
      <c r="B769" s="23"/>
      <c r="C769" s="23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:29" ht="15.75" customHeight="1">
      <c r="A770" s="23"/>
      <c r="B770" s="23"/>
      <c r="C770" s="23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:29" ht="15.75" customHeight="1">
      <c r="A771" s="23"/>
      <c r="B771" s="23"/>
      <c r="C771" s="23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:29" ht="15.75" customHeight="1">
      <c r="A772" s="23"/>
      <c r="B772" s="23"/>
      <c r="C772" s="23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:29" ht="15.75" customHeight="1">
      <c r="A773" s="23"/>
      <c r="B773" s="23"/>
      <c r="C773" s="23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:29" ht="15.75" customHeight="1">
      <c r="A774" s="23"/>
      <c r="B774" s="23"/>
      <c r="C774" s="23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:29" ht="15.75" customHeight="1">
      <c r="A775" s="23"/>
      <c r="B775" s="23"/>
      <c r="C775" s="23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:29" ht="15.75" customHeight="1">
      <c r="A776" s="23"/>
      <c r="B776" s="23"/>
      <c r="C776" s="23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:29" ht="15.75" customHeight="1">
      <c r="A777" s="23"/>
      <c r="B777" s="23"/>
      <c r="C777" s="23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:29" ht="15.75" customHeight="1">
      <c r="A778" s="23"/>
      <c r="B778" s="23"/>
      <c r="C778" s="23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:29" ht="15.75" customHeight="1">
      <c r="A779" s="23"/>
      <c r="B779" s="23"/>
      <c r="C779" s="23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:29" ht="15.75" customHeight="1">
      <c r="A780" s="23"/>
      <c r="B780" s="23"/>
      <c r="C780" s="23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:29" ht="15.75" customHeight="1">
      <c r="A781" s="23"/>
      <c r="B781" s="23"/>
      <c r="C781" s="23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:29" ht="15.75" customHeight="1">
      <c r="A782" s="23"/>
      <c r="B782" s="23"/>
      <c r="C782" s="23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:29" ht="15.75" customHeight="1">
      <c r="A783" s="23"/>
      <c r="B783" s="23"/>
      <c r="C783" s="23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:29" ht="15.75" customHeight="1">
      <c r="A784" s="23"/>
      <c r="B784" s="23"/>
      <c r="C784" s="23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:29" ht="15.75" customHeight="1">
      <c r="A785" s="23"/>
      <c r="B785" s="23"/>
      <c r="C785" s="23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:29" ht="15.75" customHeight="1">
      <c r="A786" s="23"/>
      <c r="B786" s="23"/>
      <c r="C786" s="23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:29" ht="15.75" customHeight="1">
      <c r="A787" s="23"/>
      <c r="B787" s="23"/>
      <c r="C787" s="23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:29" ht="15.75" customHeight="1">
      <c r="A788" s="23"/>
      <c r="B788" s="23"/>
      <c r="C788" s="23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:29" ht="15.75" customHeight="1">
      <c r="A789" s="23"/>
      <c r="B789" s="23"/>
      <c r="C789" s="23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:29" ht="15.75" customHeight="1">
      <c r="A790" s="23"/>
      <c r="B790" s="23"/>
      <c r="C790" s="23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:29" ht="15.75" customHeight="1">
      <c r="A791" s="23"/>
      <c r="B791" s="23"/>
      <c r="C791" s="23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:29" ht="15.75" customHeight="1">
      <c r="A792" s="23"/>
      <c r="B792" s="23"/>
      <c r="C792" s="23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:29" ht="15.75" customHeight="1">
      <c r="A793" s="23"/>
      <c r="B793" s="23"/>
      <c r="C793" s="23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:29" ht="15.75" customHeight="1">
      <c r="A794" s="23"/>
      <c r="B794" s="23"/>
      <c r="C794" s="23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:29" ht="15.75" customHeight="1">
      <c r="A795" s="23"/>
      <c r="B795" s="23"/>
      <c r="C795" s="23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:29" ht="15.75" customHeight="1">
      <c r="A796" s="23"/>
      <c r="B796" s="23"/>
      <c r="C796" s="23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:29" ht="15.75" customHeight="1">
      <c r="A797" s="23"/>
      <c r="B797" s="23"/>
      <c r="C797" s="23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:29" ht="15.75" customHeight="1">
      <c r="A798" s="23"/>
      <c r="B798" s="23"/>
      <c r="C798" s="23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:29" ht="15.75" customHeight="1">
      <c r="A799" s="23"/>
      <c r="B799" s="23"/>
      <c r="C799" s="23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:29" ht="15.75" customHeight="1">
      <c r="A800" s="23"/>
      <c r="B800" s="23"/>
      <c r="C800" s="23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:29" ht="15.75" customHeight="1">
      <c r="A801" s="23"/>
      <c r="B801" s="23"/>
      <c r="C801" s="23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:29" ht="15.75" customHeight="1">
      <c r="A802" s="23"/>
      <c r="B802" s="23"/>
      <c r="C802" s="23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:29" ht="15.75" customHeight="1">
      <c r="A803" s="23"/>
      <c r="B803" s="23"/>
      <c r="C803" s="23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:29" ht="15.75" customHeight="1">
      <c r="A804" s="23"/>
      <c r="B804" s="23"/>
      <c r="C804" s="23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:29" ht="15.75" customHeight="1">
      <c r="A805" s="23"/>
      <c r="B805" s="23"/>
      <c r="C805" s="23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:29" ht="15.75" customHeight="1">
      <c r="A806" s="23"/>
      <c r="B806" s="23"/>
      <c r="C806" s="23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:29" ht="15.75" customHeight="1">
      <c r="A807" s="23"/>
      <c r="B807" s="23"/>
      <c r="C807" s="23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:29" ht="15.75" customHeight="1">
      <c r="A808" s="23"/>
      <c r="B808" s="23"/>
      <c r="C808" s="23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:29" ht="15.75" customHeight="1">
      <c r="A809" s="23"/>
      <c r="B809" s="23"/>
      <c r="C809" s="23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:29" ht="15.75" customHeight="1">
      <c r="A810" s="23"/>
      <c r="B810" s="23"/>
      <c r="C810" s="23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:29" ht="15.75" customHeight="1">
      <c r="A811" s="23"/>
      <c r="B811" s="23"/>
      <c r="C811" s="23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:29" ht="15.75" customHeight="1">
      <c r="A812" s="23"/>
      <c r="B812" s="23"/>
      <c r="C812" s="23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:29" ht="15.75" customHeight="1">
      <c r="A813" s="23"/>
      <c r="B813" s="23"/>
      <c r="C813" s="23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:29" ht="15.75" customHeight="1">
      <c r="A814" s="23"/>
      <c r="B814" s="23"/>
      <c r="C814" s="23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:29" ht="15.75" customHeight="1">
      <c r="A815" s="23"/>
      <c r="B815" s="23"/>
      <c r="C815" s="23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:29" ht="15.75" customHeight="1">
      <c r="A816" s="23"/>
      <c r="B816" s="23"/>
      <c r="C816" s="23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:29" ht="15.75" customHeight="1">
      <c r="A817" s="23"/>
      <c r="B817" s="23"/>
      <c r="C817" s="23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:29" ht="15.75" customHeight="1">
      <c r="A818" s="23"/>
      <c r="B818" s="23"/>
      <c r="C818" s="23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:29" ht="15.75" customHeight="1">
      <c r="A819" s="23"/>
      <c r="B819" s="23"/>
      <c r="C819" s="23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:29" ht="15.75" customHeight="1">
      <c r="A820" s="23"/>
      <c r="B820" s="23"/>
      <c r="C820" s="23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:29" ht="15.75" customHeight="1">
      <c r="A821" s="23"/>
      <c r="B821" s="23"/>
      <c r="C821" s="23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:29" ht="15.75" customHeight="1">
      <c r="A822" s="23"/>
      <c r="B822" s="23"/>
      <c r="C822" s="23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:29" ht="15.75" customHeight="1">
      <c r="A823" s="23"/>
      <c r="B823" s="23"/>
      <c r="C823" s="23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:29" ht="15.75" customHeight="1">
      <c r="A824" s="23"/>
      <c r="B824" s="23"/>
      <c r="C824" s="23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:29" ht="15.75" customHeight="1">
      <c r="A825" s="23"/>
      <c r="B825" s="23"/>
      <c r="C825" s="23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:29" ht="15.75" customHeight="1">
      <c r="A826" s="23"/>
      <c r="B826" s="23"/>
      <c r="C826" s="23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:29" ht="15.75" customHeight="1">
      <c r="A827" s="23"/>
      <c r="B827" s="23"/>
      <c r="C827" s="23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:29" ht="15.75" customHeight="1">
      <c r="A828" s="23"/>
      <c r="B828" s="23"/>
      <c r="C828" s="23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:29" ht="15.75" customHeight="1">
      <c r="A829" s="23"/>
      <c r="B829" s="23"/>
      <c r="C829" s="23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:29" ht="15.75" customHeight="1">
      <c r="A830" s="23"/>
      <c r="B830" s="23"/>
      <c r="C830" s="23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:29" ht="15.75" customHeight="1">
      <c r="A831" s="23"/>
      <c r="B831" s="23"/>
      <c r="C831" s="23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:29" ht="15.75" customHeight="1">
      <c r="A832" s="23"/>
      <c r="B832" s="23"/>
      <c r="C832" s="23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:29" ht="15.75" customHeight="1">
      <c r="A833" s="23"/>
      <c r="B833" s="23"/>
      <c r="C833" s="23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:29" ht="15.75" customHeight="1">
      <c r="A834" s="23"/>
      <c r="B834" s="23"/>
      <c r="C834" s="23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:29" ht="15.75" customHeight="1">
      <c r="A835" s="23"/>
      <c r="B835" s="23"/>
      <c r="C835" s="23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:29" ht="15.75" customHeight="1">
      <c r="A836" s="23"/>
      <c r="B836" s="23"/>
      <c r="C836" s="23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:29" ht="15.75" customHeight="1">
      <c r="A837" s="23"/>
      <c r="B837" s="23"/>
      <c r="C837" s="23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:29" ht="15.75" customHeight="1">
      <c r="A838" s="23"/>
      <c r="B838" s="23"/>
      <c r="C838" s="23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:29" ht="15.75" customHeight="1">
      <c r="A839" s="23"/>
      <c r="B839" s="23"/>
      <c r="C839" s="23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:29" ht="15.75" customHeight="1">
      <c r="A840" s="23"/>
      <c r="B840" s="23"/>
      <c r="C840" s="23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:29" ht="15.75" customHeight="1">
      <c r="A841" s="23"/>
      <c r="B841" s="23"/>
      <c r="C841" s="23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:29" ht="15.75" customHeight="1">
      <c r="A842" s="23"/>
      <c r="B842" s="23"/>
      <c r="C842" s="23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:29" ht="15.75" customHeight="1">
      <c r="A843" s="23"/>
      <c r="B843" s="23"/>
      <c r="C843" s="23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:29" ht="15.75" customHeight="1">
      <c r="A844" s="23"/>
      <c r="B844" s="23"/>
      <c r="C844" s="23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:29" ht="15.75" customHeight="1">
      <c r="A845" s="23"/>
      <c r="B845" s="23"/>
      <c r="C845" s="23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:29" ht="15.75" customHeight="1">
      <c r="A846" s="23"/>
      <c r="B846" s="23"/>
      <c r="C846" s="23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:29" ht="15.75" customHeight="1">
      <c r="A847" s="23"/>
      <c r="B847" s="23"/>
      <c r="C847" s="23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:29" ht="15.75" customHeight="1">
      <c r="A848" s="23"/>
      <c r="B848" s="23"/>
      <c r="C848" s="23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:29" ht="15.75" customHeight="1">
      <c r="A849" s="23"/>
      <c r="B849" s="23"/>
      <c r="C849" s="23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:29" ht="15.75" customHeight="1">
      <c r="A850" s="23"/>
      <c r="B850" s="23"/>
      <c r="C850" s="23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:29" ht="15.75" customHeight="1">
      <c r="A851" s="23"/>
      <c r="B851" s="23"/>
      <c r="C851" s="23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:29" ht="15.75" customHeight="1">
      <c r="A852" s="23"/>
      <c r="B852" s="23"/>
      <c r="C852" s="23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:29" ht="15.75" customHeight="1">
      <c r="A853" s="23"/>
      <c r="B853" s="23"/>
      <c r="C853" s="23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:29" ht="15.75" customHeight="1">
      <c r="A854" s="23"/>
      <c r="B854" s="23"/>
      <c r="C854" s="23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:29" ht="15.75" customHeight="1">
      <c r="A855" s="23"/>
      <c r="B855" s="23"/>
      <c r="C855" s="23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:29" ht="15.75" customHeight="1">
      <c r="A856" s="23"/>
      <c r="B856" s="23"/>
      <c r="C856" s="23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:29" ht="15.75" customHeight="1">
      <c r="A857" s="23"/>
      <c r="B857" s="23"/>
      <c r="C857" s="23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:29" ht="15.75" customHeight="1">
      <c r="A858" s="23"/>
      <c r="B858" s="23"/>
      <c r="C858" s="23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:29" ht="15.75" customHeight="1">
      <c r="A859" s="23"/>
      <c r="B859" s="23"/>
      <c r="C859" s="23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:29" ht="15.75" customHeight="1">
      <c r="A860" s="23"/>
      <c r="B860" s="23"/>
      <c r="C860" s="23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:29" ht="15.75" customHeight="1">
      <c r="A861" s="23"/>
      <c r="B861" s="23"/>
      <c r="C861" s="23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:29" ht="15.75" customHeight="1">
      <c r="A862" s="23"/>
      <c r="B862" s="23"/>
      <c r="C862" s="23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:29" ht="15.75" customHeight="1">
      <c r="A863" s="23"/>
      <c r="B863" s="23"/>
      <c r="C863" s="23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:29" ht="15.75" customHeight="1">
      <c r="A864" s="23"/>
      <c r="B864" s="23"/>
      <c r="C864" s="23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:29" ht="15.75" customHeight="1">
      <c r="A865" s="23"/>
      <c r="B865" s="23"/>
      <c r="C865" s="23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:29" ht="15.75" customHeight="1">
      <c r="A866" s="23"/>
      <c r="B866" s="23"/>
      <c r="C866" s="23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:29" ht="15.75" customHeight="1">
      <c r="A867" s="23"/>
      <c r="B867" s="23"/>
      <c r="C867" s="23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:29" ht="15.75" customHeight="1">
      <c r="A868" s="23"/>
      <c r="B868" s="23"/>
      <c r="C868" s="23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:29" ht="15.75" customHeight="1">
      <c r="A869" s="23"/>
      <c r="B869" s="23"/>
      <c r="C869" s="23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:29" ht="15.75" customHeight="1">
      <c r="A870" s="23"/>
      <c r="B870" s="23"/>
      <c r="C870" s="23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:29" ht="15.75" customHeight="1">
      <c r="A871" s="23"/>
      <c r="B871" s="23"/>
      <c r="C871" s="23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:29" ht="15.75" customHeight="1">
      <c r="A872" s="23"/>
      <c r="B872" s="23"/>
      <c r="C872" s="23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:29" ht="15.75" customHeight="1">
      <c r="A873" s="23"/>
      <c r="B873" s="23"/>
      <c r="C873" s="23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:29" ht="15.75" customHeight="1">
      <c r="A874" s="23"/>
      <c r="B874" s="23"/>
      <c r="C874" s="23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:29" ht="15.75" customHeight="1">
      <c r="A875" s="23"/>
      <c r="B875" s="23"/>
      <c r="C875" s="23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:29" ht="15.75" customHeight="1">
      <c r="A876" s="23"/>
      <c r="B876" s="23"/>
      <c r="C876" s="23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:29" ht="15.75" customHeight="1">
      <c r="A877" s="23"/>
      <c r="B877" s="23"/>
      <c r="C877" s="23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:29" ht="15.75" customHeight="1">
      <c r="A878" s="23"/>
      <c r="B878" s="23"/>
      <c r="C878" s="23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:29" ht="15.75" customHeight="1">
      <c r="A879" s="23"/>
      <c r="B879" s="23"/>
      <c r="C879" s="23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:29" ht="15.75" customHeight="1">
      <c r="A880" s="23"/>
      <c r="B880" s="23"/>
      <c r="C880" s="23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:29" ht="15.75" customHeight="1">
      <c r="A881" s="23"/>
      <c r="B881" s="23"/>
      <c r="C881" s="23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:29" ht="15.75" customHeight="1">
      <c r="A882" s="23"/>
      <c r="B882" s="23"/>
      <c r="C882" s="23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:29" ht="15.75" customHeight="1">
      <c r="A883" s="23"/>
      <c r="B883" s="23"/>
      <c r="C883" s="23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:29" ht="15.75" customHeight="1">
      <c r="A884" s="23"/>
      <c r="B884" s="23"/>
      <c r="C884" s="23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:29" ht="15.75" customHeight="1">
      <c r="A885" s="23"/>
      <c r="B885" s="23"/>
      <c r="C885" s="23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:29" ht="15.75" customHeight="1">
      <c r="A886" s="23"/>
      <c r="B886" s="23"/>
      <c r="C886" s="23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:29" ht="15.75" customHeight="1">
      <c r="A887" s="23"/>
      <c r="B887" s="23"/>
      <c r="C887" s="23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t="15.75" customHeight="1">
      <c r="A888" s="23"/>
      <c r="B888" s="23"/>
      <c r="C888" s="23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:29" ht="15.75" customHeight="1">
      <c r="A889" s="23"/>
      <c r="B889" s="23"/>
      <c r="C889" s="23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:29" ht="15.75" customHeight="1">
      <c r="A890" s="23"/>
      <c r="B890" s="23"/>
      <c r="C890" s="23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:29" ht="15.75" customHeight="1">
      <c r="A891" s="23"/>
      <c r="B891" s="23"/>
      <c r="C891" s="23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:29" ht="15.75" customHeight="1">
      <c r="A892" s="23"/>
      <c r="B892" s="23"/>
      <c r="C892" s="23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:29" ht="15.75" customHeight="1">
      <c r="A893" s="23"/>
      <c r="B893" s="23"/>
      <c r="C893" s="23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:29" ht="15.75" customHeight="1">
      <c r="A894" s="23"/>
      <c r="B894" s="23"/>
      <c r="C894" s="23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:29" ht="15.75" customHeight="1">
      <c r="A895" s="23"/>
      <c r="B895" s="23"/>
      <c r="C895" s="23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:29" ht="15.75" customHeight="1">
      <c r="A896" s="23"/>
      <c r="B896" s="23"/>
      <c r="C896" s="23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:29" ht="15.75" customHeight="1">
      <c r="A897" s="23"/>
      <c r="B897" s="23"/>
      <c r="C897" s="23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:29" ht="15.75" customHeight="1">
      <c r="A898" s="23"/>
      <c r="B898" s="23"/>
      <c r="C898" s="23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:29" ht="15.75" customHeight="1">
      <c r="A899" s="23"/>
      <c r="B899" s="23"/>
      <c r="C899" s="23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:29" ht="15.75" customHeight="1">
      <c r="A900" s="23"/>
      <c r="B900" s="23"/>
      <c r="C900" s="23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:29" ht="15.75" customHeight="1">
      <c r="A901" s="23"/>
      <c r="B901" s="23"/>
      <c r="C901" s="23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:29" ht="15.75" customHeight="1">
      <c r="A902" s="23"/>
      <c r="B902" s="23"/>
      <c r="C902" s="23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:29" ht="15.75" customHeight="1">
      <c r="A903" s="23"/>
      <c r="B903" s="23"/>
      <c r="C903" s="23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:29" ht="15.75" customHeight="1">
      <c r="A904" s="23"/>
      <c r="B904" s="23"/>
      <c r="C904" s="23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:29" ht="15.75" customHeight="1">
      <c r="A905" s="23"/>
      <c r="B905" s="23"/>
      <c r="C905" s="23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:29" ht="15.75" customHeight="1">
      <c r="A906" s="23"/>
      <c r="B906" s="23"/>
      <c r="C906" s="23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:29" ht="15.75" customHeight="1">
      <c r="A907" s="23"/>
      <c r="B907" s="23"/>
      <c r="C907" s="23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:29" ht="15.75" customHeight="1">
      <c r="A908" s="23"/>
      <c r="B908" s="23"/>
      <c r="C908" s="23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:29" ht="15.75" customHeight="1">
      <c r="A909" s="23"/>
      <c r="B909" s="23"/>
      <c r="C909" s="23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:29" ht="15.75" customHeight="1">
      <c r="A910" s="23"/>
      <c r="B910" s="23"/>
      <c r="C910" s="23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:29" ht="15.75" customHeight="1">
      <c r="A911" s="23"/>
      <c r="B911" s="23"/>
      <c r="C911" s="23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:29" ht="15.75" customHeight="1">
      <c r="A912" s="23"/>
      <c r="B912" s="23"/>
      <c r="C912" s="23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:29" ht="15.75" customHeight="1">
      <c r="A913" s="23"/>
      <c r="B913" s="23"/>
      <c r="C913" s="23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:29" ht="15.75" customHeight="1">
      <c r="A914" s="23"/>
      <c r="B914" s="23"/>
      <c r="C914" s="23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:29" ht="15.75" customHeight="1">
      <c r="A915" s="23"/>
      <c r="B915" s="23"/>
      <c r="C915" s="23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:29" ht="15.75" customHeight="1">
      <c r="A916" s="23"/>
      <c r="B916" s="23"/>
      <c r="C916" s="23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:29" ht="15.75" customHeight="1">
      <c r="A917" s="23"/>
      <c r="B917" s="23"/>
      <c r="C917" s="23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:29" ht="15.75" customHeight="1">
      <c r="A918" s="23"/>
      <c r="B918" s="23"/>
      <c r="C918" s="23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:29" ht="15.75" customHeight="1">
      <c r="A919" s="23"/>
      <c r="B919" s="23"/>
      <c r="C919" s="23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:29" ht="15.75" customHeight="1">
      <c r="A920" s="23"/>
      <c r="B920" s="23"/>
      <c r="C920" s="23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:29" ht="15.75" customHeight="1">
      <c r="A921" s="23"/>
      <c r="B921" s="23"/>
      <c r="C921" s="23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:29" ht="15.75" customHeight="1">
      <c r="A922" s="23"/>
      <c r="B922" s="23"/>
      <c r="C922" s="23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:29" ht="15.75" customHeight="1">
      <c r="A923" s="23"/>
      <c r="B923" s="23"/>
      <c r="C923" s="23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:29" ht="15.75" customHeight="1">
      <c r="A924" s="23"/>
      <c r="B924" s="23"/>
      <c r="C924" s="23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:29" ht="15.75" customHeight="1">
      <c r="A925" s="23"/>
      <c r="B925" s="23"/>
      <c r="C925" s="23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:29" ht="15.75" customHeight="1">
      <c r="A926" s="23"/>
      <c r="B926" s="23"/>
      <c r="C926" s="23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:29" ht="15.75" customHeight="1">
      <c r="A927" s="23"/>
      <c r="B927" s="23"/>
      <c r="C927" s="23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:29" ht="15.75" customHeight="1">
      <c r="A928" s="23"/>
      <c r="B928" s="23"/>
      <c r="C928" s="23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:29" ht="15.75" customHeight="1">
      <c r="A929" s="23"/>
      <c r="B929" s="23"/>
      <c r="C929" s="23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:29" ht="15.75" customHeight="1">
      <c r="A930" s="23"/>
      <c r="B930" s="23"/>
      <c r="C930" s="23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:29" ht="15.75" customHeight="1">
      <c r="A931" s="23"/>
      <c r="B931" s="23"/>
      <c r="C931" s="23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:29" ht="15.75" customHeight="1">
      <c r="A932" s="23"/>
      <c r="B932" s="23"/>
      <c r="C932" s="23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:29" ht="15.75" customHeight="1">
      <c r="A933" s="23"/>
      <c r="B933" s="23"/>
      <c r="C933" s="23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:29" ht="15.75" customHeight="1">
      <c r="A934" s="23"/>
      <c r="B934" s="23"/>
      <c r="C934" s="23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:29" ht="15.75" customHeight="1">
      <c r="A935" s="23"/>
      <c r="B935" s="23"/>
      <c r="C935" s="23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:29" ht="15.75" customHeight="1">
      <c r="A936" s="23"/>
      <c r="B936" s="23"/>
      <c r="C936" s="23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:29" ht="15.75" customHeight="1">
      <c r="A937" s="23"/>
      <c r="B937" s="23"/>
      <c r="C937" s="23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:29" ht="15.75" customHeight="1">
      <c r="A938" s="23"/>
      <c r="B938" s="23"/>
      <c r="C938" s="23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:29" ht="15.75" customHeight="1">
      <c r="A939" s="23"/>
      <c r="B939" s="23"/>
      <c r="C939" s="23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:29" ht="15.75" customHeight="1">
      <c r="A940" s="23"/>
      <c r="B940" s="23"/>
      <c r="C940" s="23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:29" ht="15.75" customHeight="1">
      <c r="A941" s="23"/>
      <c r="B941" s="23"/>
      <c r="C941" s="23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:29" ht="15.75" customHeight="1">
      <c r="A942" s="23"/>
      <c r="B942" s="23"/>
      <c r="C942" s="23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:29" ht="15.75" customHeight="1">
      <c r="A943" s="23"/>
      <c r="B943" s="23"/>
      <c r="C943" s="23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:29" ht="15.75" customHeight="1">
      <c r="A944" s="23"/>
      <c r="B944" s="23"/>
      <c r="C944" s="23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:29" ht="15.75" customHeight="1">
      <c r="A945" s="23"/>
      <c r="B945" s="23"/>
      <c r="C945" s="23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:29" ht="15.75" customHeight="1">
      <c r="A946" s="23"/>
      <c r="B946" s="23"/>
      <c r="C946" s="23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:29" ht="15.75" customHeight="1">
      <c r="A947" s="23"/>
      <c r="B947" s="23"/>
      <c r="C947" s="23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:29" ht="15.75" customHeight="1">
      <c r="A948" s="23"/>
      <c r="B948" s="23"/>
      <c r="C948" s="23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:29" ht="15.75" customHeight="1">
      <c r="A949" s="23"/>
      <c r="B949" s="23"/>
      <c r="C949" s="23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:29" ht="15.75" customHeight="1">
      <c r="A950" s="23"/>
      <c r="B950" s="23"/>
      <c r="C950" s="23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:29" ht="15.75" customHeight="1">
      <c r="A951" s="23"/>
      <c r="B951" s="23"/>
      <c r="C951" s="23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:29" ht="15.75" customHeight="1">
      <c r="A952" s="23"/>
      <c r="B952" s="23"/>
      <c r="C952" s="23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:29" ht="15.75" customHeight="1">
      <c r="A953" s="23"/>
      <c r="B953" s="23"/>
      <c r="C953" s="23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:29" ht="15.75" customHeight="1">
      <c r="A954" s="23"/>
      <c r="B954" s="23"/>
      <c r="C954" s="23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:29" ht="15.75" customHeight="1">
      <c r="A955" s="23"/>
      <c r="B955" s="23"/>
      <c r="C955" s="23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:29" ht="15.75" customHeight="1">
      <c r="A956" s="23"/>
      <c r="B956" s="23"/>
      <c r="C956" s="23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:29" ht="15.75" customHeight="1">
      <c r="A957" s="23"/>
      <c r="B957" s="23"/>
      <c r="C957" s="23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:29" ht="15.75" customHeight="1">
      <c r="A958" s="23"/>
      <c r="B958" s="23"/>
      <c r="C958" s="23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:29" ht="15.75" customHeight="1">
      <c r="A959" s="23"/>
      <c r="B959" s="23"/>
      <c r="C959" s="23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:29" ht="15.75" customHeight="1">
      <c r="A960" s="23"/>
      <c r="B960" s="23"/>
      <c r="C960" s="23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:29" ht="15.75" customHeight="1">
      <c r="A961" s="23"/>
      <c r="B961" s="23"/>
      <c r="C961" s="23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:29" ht="15.75" customHeight="1">
      <c r="A962" s="23"/>
      <c r="B962" s="23"/>
      <c r="C962" s="23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:29" ht="15.75" customHeight="1">
      <c r="A963" s="23"/>
      <c r="B963" s="23"/>
      <c r="C963" s="23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:29" ht="15.75" customHeight="1">
      <c r="A964" s="23"/>
      <c r="B964" s="23"/>
      <c r="C964" s="23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:29" ht="15.75" customHeight="1">
      <c r="A965" s="23"/>
      <c r="B965" s="23"/>
      <c r="C965" s="23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:29" ht="15.75" customHeight="1">
      <c r="A966" s="23"/>
      <c r="B966" s="23"/>
      <c r="C966" s="23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:29" ht="15.75" customHeight="1">
      <c r="A967" s="23"/>
      <c r="B967" s="23"/>
      <c r="C967" s="23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:29" ht="15.75" customHeight="1">
      <c r="A968" s="23"/>
      <c r="B968" s="23"/>
      <c r="C968" s="23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:29" ht="15.75" customHeight="1">
      <c r="A969" s="23"/>
      <c r="B969" s="23"/>
      <c r="C969" s="23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:29" ht="15.75" customHeight="1">
      <c r="A970" s="23"/>
      <c r="B970" s="23"/>
      <c r="C970" s="23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:29" ht="15.75" customHeight="1">
      <c r="A971" s="23"/>
      <c r="B971" s="23"/>
      <c r="C971" s="23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:29" ht="15.75" customHeight="1">
      <c r="A972" s="23"/>
      <c r="B972" s="23"/>
      <c r="C972" s="23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:29" ht="15.75" customHeight="1">
      <c r="A973" s="23"/>
      <c r="B973" s="23"/>
      <c r="C973" s="23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:29" ht="15.75" customHeight="1">
      <c r="A974" s="23"/>
      <c r="B974" s="23"/>
      <c r="C974" s="23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:29" ht="15.75" customHeight="1">
      <c r="A975" s="23"/>
      <c r="B975" s="23"/>
      <c r="C975" s="23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:29" ht="15.75" customHeight="1">
      <c r="A976" s="23"/>
      <c r="B976" s="23"/>
      <c r="C976" s="23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:29" ht="15.75" customHeight="1">
      <c r="A977" s="23"/>
      <c r="B977" s="23"/>
      <c r="C977" s="23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:29" ht="15.75" customHeight="1">
      <c r="A978" s="23"/>
      <c r="B978" s="23"/>
      <c r="C978" s="23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:29" ht="15.75" customHeight="1">
      <c r="A979" s="23"/>
      <c r="B979" s="23"/>
      <c r="C979" s="23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:29" ht="15.75" customHeight="1">
      <c r="A980" s="23"/>
      <c r="B980" s="23"/>
      <c r="C980" s="23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:29" ht="15.75" customHeight="1">
      <c r="A981" s="23"/>
      <c r="B981" s="23"/>
      <c r="C981" s="23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:29" ht="15.75" customHeight="1">
      <c r="A982" s="23"/>
      <c r="B982" s="23"/>
      <c r="C982" s="23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:29" ht="15.75" customHeight="1">
      <c r="A983" s="23"/>
      <c r="B983" s="23"/>
      <c r="C983" s="23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:29" ht="15.75" customHeight="1">
      <c r="A984" s="23"/>
      <c r="B984" s="23"/>
      <c r="C984" s="23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:29" ht="15.75" customHeight="1">
      <c r="A985" s="23"/>
      <c r="B985" s="23"/>
      <c r="C985" s="23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:29" ht="15.75" customHeight="1">
      <c r="A986" s="23"/>
      <c r="B986" s="23"/>
      <c r="C986" s="23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:29" ht="15.75" customHeight="1">
      <c r="A987" s="23"/>
      <c r="B987" s="23"/>
      <c r="C987" s="23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:29" ht="15.75" customHeight="1">
      <c r="A988" s="23"/>
      <c r="B988" s="23"/>
      <c r="C988" s="23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:29" ht="15.75" customHeight="1">
      <c r="A989" s="23"/>
      <c r="B989" s="23"/>
      <c r="C989" s="23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:29" ht="15.75" customHeight="1">
      <c r="A990" s="23"/>
      <c r="B990" s="23"/>
      <c r="C990" s="23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5.75" customHeight="1">
      <c r="A991" s="23"/>
      <c r="B991" s="23"/>
      <c r="C991" s="23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5.75" customHeight="1">
      <c r="A992" s="23"/>
      <c r="B992" s="23"/>
      <c r="C992" s="23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:29" ht="15.75" customHeight="1">
      <c r="A993" s="23"/>
      <c r="B993" s="23"/>
      <c r="C993" s="23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:29" ht="15.75" customHeight="1">
      <c r="A994" s="23"/>
      <c r="B994" s="23"/>
      <c r="C994" s="23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:29" ht="15.75" customHeight="1">
      <c r="A995" s="23"/>
      <c r="B995" s="23"/>
      <c r="C995" s="23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:29" ht="15.75" customHeight="1">
      <c r="A996" s="23"/>
      <c r="B996" s="23"/>
      <c r="C996" s="23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:29" ht="15.75" customHeight="1">
      <c r="A997" s="23"/>
      <c r="B997" s="23"/>
      <c r="C997" s="23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:29" ht="15.75" customHeight="1">
      <c r="A998" s="23"/>
      <c r="B998" s="23"/>
      <c r="C998" s="23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:29" ht="15.75" customHeight="1">
      <c r="A999" s="23"/>
      <c r="B999" s="23"/>
      <c r="C999" s="23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:29" ht="15.75" customHeight="1">
      <c r="A1000" s="23"/>
      <c r="B1000" s="23"/>
      <c r="C1000" s="23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</sheetData>
  <dataValidations count="11">
    <dataValidation type="list" allowBlank="1" showErrorMessage="1" sqref="O11" xr:uid="{00000000-0002-0000-0200-000000000000}">
      <formula1>HiSeq</formula1>
    </dataValidation>
    <dataValidation type="list" allowBlank="1" showErrorMessage="1" sqref="A16:A19" xr:uid="{00000000-0002-0000-0200-000001000000}">
      <formula1>$A$15:$A$19</formula1>
    </dataValidation>
    <dataValidation type="list" allowBlank="1" showErrorMessage="1" sqref="J1 N1" xr:uid="{00000000-0002-0000-0200-000002000000}">
      <formula1>$J$2:$J$10</formula1>
    </dataValidation>
    <dataValidation type="list" allowBlank="1" showErrorMessage="1" sqref="C1" xr:uid="{00000000-0002-0000-0200-000003000000}">
      <formula1>MiniSeq_HighOutput</formula1>
    </dataValidation>
    <dataValidation type="list" allowBlank="1" showErrorMessage="1" sqref="K11:N11" xr:uid="{00000000-0002-0000-0200-000005000000}">
      <formula1>NovaSeq6000_S4</formula1>
    </dataValidation>
    <dataValidation type="list" allowBlank="1" showErrorMessage="1" sqref="H1" xr:uid="{00000000-0002-0000-0200-000006000000}">
      <formula1>$H$2:$H$10</formula1>
    </dataValidation>
    <dataValidation type="list" allowBlank="1" showErrorMessage="1" sqref="K1" xr:uid="{00000000-0002-0000-0200-000007000000}">
      <formula1>$K$2:$K$8</formula1>
    </dataValidation>
    <dataValidation type="list" allowBlank="1" showErrorMessage="1" sqref="L1" xr:uid="{00000000-0002-0000-0200-000008000000}">
      <formula1>$H$2:$H$3</formula1>
    </dataValidation>
    <dataValidation type="list" allowBlank="1" showErrorMessage="1" sqref="I1" xr:uid="{00000000-0002-0000-0200-000009000000}">
      <formula1>$I$2:$I$10</formula1>
    </dataValidation>
    <dataValidation type="list" allowBlank="1" showErrorMessage="1" sqref="M1" xr:uid="{00000000-0002-0000-0200-00000A000000}">
      <formula1>$I$2:$I$7</formula1>
    </dataValidation>
    <dataValidation type="list" allowBlank="1" showErrorMessage="1" sqref="D1:G1" xr:uid="{00000000-0002-0000-0200-000004000000}">
      <formula1>MiniSeq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workbookViewId="0"/>
  </sheetViews>
  <sheetFormatPr defaultColWidth="12.5703125" defaultRowHeight="15" customHeight="1"/>
  <cols>
    <col min="1" max="1" width="36.7109375" customWidth="1"/>
    <col min="2" max="2" width="12" customWidth="1"/>
    <col min="3" max="3" width="15.28515625" customWidth="1"/>
    <col min="4" max="4" width="11.140625" customWidth="1"/>
    <col min="5" max="5" width="15.28515625" customWidth="1"/>
    <col min="6" max="6" width="11" customWidth="1"/>
    <col min="7" max="7" width="15.28515625" customWidth="1"/>
    <col min="8" max="8" width="9.85546875" customWidth="1"/>
    <col min="9" max="15" width="15.28515625" customWidth="1"/>
    <col min="16" max="17" width="15.42578125" customWidth="1"/>
    <col min="18" max="33" width="14.140625" customWidth="1"/>
  </cols>
  <sheetData>
    <row r="1" spans="1:33" ht="15" customHeight="1">
      <c r="A1" s="120" t="s">
        <v>146</v>
      </c>
      <c r="B1" s="121" t="s">
        <v>147</v>
      </c>
      <c r="C1" s="8"/>
      <c r="D1" s="121" t="s">
        <v>148</v>
      </c>
      <c r="E1" s="8"/>
      <c r="F1" s="122" t="s">
        <v>149</v>
      </c>
      <c r="G1" s="8"/>
      <c r="H1" s="121" t="s">
        <v>150</v>
      </c>
      <c r="I1" s="121"/>
      <c r="J1" s="60">
        <v>1</v>
      </c>
      <c r="K1" s="60" t="s">
        <v>151</v>
      </c>
      <c r="L1" s="123" t="s">
        <v>147</v>
      </c>
      <c r="M1" s="123" t="s">
        <v>148</v>
      </c>
      <c r="N1" s="121" t="s">
        <v>149</v>
      </c>
      <c r="O1" s="123" t="s">
        <v>150</v>
      </c>
      <c r="P1" s="120" t="s">
        <v>152</v>
      </c>
      <c r="Q1" s="120" t="s">
        <v>153</v>
      </c>
      <c r="R1" s="124" t="s">
        <v>154</v>
      </c>
      <c r="S1" s="124" t="s">
        <v>155</v>
      </c>
      <c r="T1" s="124" t="s">
        <v>156</v>
      </c>
      <c r="U1" s="124" t="s">
        <v>157</v>
      </c>
      <c r="V1" s="124" t="s">
        <v>158</v>
      </c>
      <c r="W1" s="60" t="s">
        <v>159</v>
      </c>
      <c r="X1" s="60" t="s">
        <v>160</v>
      </c>
      <c r="Y1" s="60" t="s">
        <v>161</v>
      </c>
      <c r="Z1" s="60"/>
      <c r="AA1" s="60"/>
      <c r="AB1" s="124"/>
      <c r="AC1" s="14"/>
      <c r="AD1" s="14"/>
      <c r="AE1" s="14"/>
      <c r="AF1" s="14"/>
      <c r="AG1" s="14"/>
    </row>
    <row r="2" spans="1:33" ht="15" customHeight="1">
      <c r="A2" s="125" t="s">
        <v>116</v>
      </c>
      <c r="B2" s="60">
        <v>1</v>
      </c>
      <c r="C2" s="60" t="s">
        <v>151</v>
      </c>
      <c r="D2" s="60" t="s">
        <v>162</v>
      </c>
      <c r="E2" s="60" t="s">
        <v>163</v>
      </c>
      <c r="F2" s="124">
        <v>501</v>
      </c>
      <c r="G2" s="124" t="s">
        <v>164</v>
      </c>
      <c r="H2" s="8" t="s">
        <v>165</v>
      </c>
      <c r="I2" s="60" t="s">
        <v>166</v>
      </c>
      <c r="J2" s="60">
        <v>2</v>
      </c>
      <c r="K2" s="60" t="s">
        <v>166</v>
      </c>
      <c r="L2" s="126" t="s">
        <v>149</v>
      </c>
      <c r="M2" s="60" t="s">
        <v>167</v>
      </c>
      <c r="N2" s="124"/>
      <c r="O2" s="124"/>
      <c r="P2" s="127" t="s">
        <v>113</v>
      </c>
      <c r="Q2" s="127" t="s">
        <v>168</v>
      </c>
      <c r="R2" s="124" t="s">
        <v>169</v>
      </c>
      <c r="S2" s="124" t="s">
        <v>170</v>
      </c>
      <c r="T2" s="124" t="s">
        <v>171</v>
      </c>
      <c r="U2" s="124" t="s">
        <v>172</v>
      </c>
      <c r="V2" s="124" t="s">
        <v>173</v>
      </c>
      <c r="W2" s="60" t="s">
        <v>162</v>
      </c>
      <c r="X2" s="60" t="s">
        <v>163</v>
      </c>
      <c r="Y2" s="60" t="s">
        <v>174</v>
      </c>
      <c r="Z2" s="124">
        <v>701</v>
      </c>
      <c r="AA2" s="124" t="s">
        <v>175</v>
      </c>
      <c r="AB2" s="124" t="s">
        <v>176</v>
      </c>
      <c r="AC2" s="124" t="s">
        <v>176</v>
      </c>
      <c r="AD2" s="124" t="s">
        <v>176</v>
      </c>
      <c r="AE2" s="124" t="s">
        <v>177</v>
      </c>
      <c r="AF2" s="124" t="s">
        <v>178</v>
      </c>
      <c r="AG2" s="124"/>
    </row>
    <row r="3" spans="1:33" ht="15" customHeight="1">
      <c r="A3" s="128" t="s">
        <v>147</v>
      </c>
      <c r="B3" s="60">
        <v>2</v>
      </c>
      <c r="C3" s="60" t="s">
        <v>166</v>
      </c>
      <c r="D3" s="60" t="s">
        <v>179</v>
      </c>
      <c r="E3" s="60" t="s">
        <v>180</v>
      </c>
      <c r="F3" s="124">
        <v>502</v>
      </c>
      <c r="G3" s="124" t="s">
        <v>181</v>
      </c>
      <c r="H3" s="8" t="s">
        <v>182</v>
      </c>
      <c r="I3" s="60" t="s">
        <v>183</v>
      </c>
      <c r="J3" s="60">
        <v>3</v>
      </c>
      <c r="K3" s="60" t="s">
        <v>184</v>
      </c>
      <c r="L3" s="124">
        <v>501</v>
      </c>
      <c r="M3" s="124" t="s">
        <v>164</v>
      </c>
      <c r="N3" s="124"/>
      <c r="O3" s="124"/>
      <c r="P3" s="127" t="s">
        <v>185</v>
      </c>
      <c r="Q3" s="127" t="s">
        <v>186</v>
      </c>
      <c r="R3" s="124" t="s">
        <v>187</v>
      </c>
      <c r="S3" s="124" t="s">
        <v>188</v>
      </c>
      <c r="T3" s="124" t="s">
        <v>189</v>
      </c>
      <c r="U3" s="124" t="s">
        <v>190</v>
      </c>
      <c r="V3" s="124" t="s">
        <v>191</v>
      </c>
      <c r="W3" s="60" t="s">
        <v>179</v>
      </c>
      <c r="X3" s="60" t="s">
        <v>180</v>
      </c>
      <c r="Y3" s="60" t="s">
        <v>192</v>
      </c>
      <c r="Z3" s="124">
        <v>702</v>
      </c>
      <c r="AA3" s="124" t="s">
        <v>193</v>
      </c>
      <c r="AB3" s="124" t="s">
        <v>194</v>
      </c>
      <c r="AC3" s="124" t="s">
        <v>194</v>
      </c>
      <c r="AD3" s="124" t="s">
        <v>194</v>
      </c>
      <c r="AE3" s="124" t="s">
        <v>195</v>
      </c>
      <c r="AF3" s="124" t="s">
        <v>196</v>
      </c>
      <c r="AG3" s="124"/>
    </row>
    <row r="4" spans="1:33" ht="15" customHeight="1">
      <c r="A4" s="128" t="s">
        <v>148</v>
      </c>
      <c r="B4" s="60">
        <v>3</v>
      </c>
      <c r="C4" s="60" t="s">
        <v>184</v>
      </c>
      <c r="D4" s="60" t="s">
        <v>197</v>
      </c>
      <c r="E4" s="60" t="s">
        <v>198</v>
      </c>
      <c r="F4" s="124">
        <v>503</v>
      </c>
      <c r="G4" s="124" t="s">
        <v>199</v>
      </c>
      <c r="H4" s="8" t="s">
        <v>200</v>
      </c>
      <c r="I4" s="60" t="s">
        <v>201</v>
      </c>
      <c r="J4" s="60">
        <v>4</v>
      </c>
      <c r="K4" s="60" t="s">
        <v>183</v>
      </c>
      <c r="L4" s="124">
        <v>502</v>
      </c>
      <c r="M4" s="124" t="s">
        <v>181</v>
      </c>
      <c r="N4" s="124"/>
      <c r="O4" s="124"/>
      <c r="P4" s="127" t="s">
        <v>202</v>
      </c>
      <c r="Q4" s="127" t="s">
        <v>203</v>
      </c>
      <c r="R4" s="124" t="s">
        <v>204</v>
      </c>
      <c r="S4" s="124" t="s">
        <v>205</v>
      </c>
      <c r="T4" s="124" t="s">
        <v>206</v>
      </c>
      <c r="U4" s="124" t="s">
        <v>207</v>
      </c>
      <c r="V4" s="124" t="s">
        <v>208</v>
      </c>
      <c r="W4" s="60" t="s">
        <v>197</v>
      </c>
      <c r="X4" s="60" t="s">
        <v>198</v>
      </c>
      <c r="Y4" s="60" t="s">
        <v>209</v>
      </c>
      <c r="Z4" s="124">
        <v>703</v>
      </c>
      <c r="AA4" s="124" t="s">
        <v>210</v>
      </c>
      <c r="AB4" s="124" t="s">
        <v>211</v>
      </c>
      <c r="AC4" s="124" t="s">
        <v>211</v>
      </c>
      <c r="AD4" s="124" t="s">
        <v>211</v>
      </c>
      <c r="AE4" s="124" t="s">
        <v>212</v>
      </c>
      <c r="AF4" s="124" t="s">
        <v>213</v>
      </c>
      <c r="AG4" s="124"/>
    </row>
    <row r="5" spans="1:33" ht="15" customHeight="1">
      <c r="A5" s="125" t="s">
        <v>149</v>
      </c>
      <c r="B5" s="60">
        <v>4</v>
      </c>
      <c r="C5" s="60" t="s">
        <v>183</v>
      </c>
      <c r="D5" s="60" t="s">
        <v>214</v>
      </c>
      <c r="E5" s="60" t="s">
        <v>215</v>
      </c>
      <c r="F5" s="124">
        <v>504</v>
      </c>
      <c r="G5" s="124" t="s">
        <v>216</v>
      </c>
      <c r="H5" s="8" t="s">
        <v>217</v>
      </c>
      <c r="I5" s="60" t="s">
        <v>218</v>
      </c>
      <c r="J5" s="60">
        <v>5</v>
      </c>
      <c r="K5" s="60" t="s">
        <v>201</v>
      </c>
      <c r="L5" s="124">
        <v>503</v>
      </c>
      <c r="M5" s="124" t="s">
        <v>199</v>
      </c>
      <c r="N5" s="124"/>
      <c r="O5" s="124"/>
      <c r="P5" s="127" t="s">
        <v>219</v>
      </c>
      <c r="Q5" s="127" t="s">
        <v>220</v>
      </c>
      <c r="R5" s="124" t="s">
        <v>221</v>
      </c>
      <c r="S5" s="124" t="s">
        <v>222</v>
      </c>
      <c r="T5" s="124" t="s">
        <v>223</v>
      </c>
      <c r="U5" s="124" t="s">
        <v>224</v>
      </c>
      <c r="V5" s="124" t="s">
        <v>225</v>
      </c>
      <c r="W5" s="60" t="s">
        <v>214</v>
      </c>
      <c r="X5" s="60" t="s">
        <v>215</v>
      </c>
      <c r="Y5" s="60" t="s">
        <v>226</v>
      </c>
      <c r="Z5" s="124">
        <v>704</v>
      </c>
      <c r="AA5" s="124" t="s">
        <v>227</v>
      </c>
      <c r="AB5" s="124" t="s">
        <v>228</v>
      </c>
      <c r="AC5" s="124" t="s">
        <v>228</v>
      </c>
      <c r="AD5" s="124" t="s">
        <v>228</v>
      </c>
      <c r="AE5" s="124" t="s">
        <v>229</v>
      </c>
      <c r="AF5" s="124" t="s">
        <v>230</v>
      </c>
      <c r="AG5" s="124"/>
    </row>
    <row r="6" spans="1:33" ht="15" customHeight="1">
      <c r="A6" s="128" t="s">
        <v>150</v>
      </c>
      <c r="B6" s="60">
        <v>5</v>
      </c>
      <c r="C6" s="60" t="s">
        <v>201</v>
      </c>
      <c r="D6" s="60" t="s">
        <v>231</v>
      </c>
      <c r="E6" s="124" t="s">
        <v>232</v>
      </c>
      <c r="F6" s="124">
        <v>505</v>
      </c>
      <c r="G6" s="124" t="s">
        <v>233</v>
      </c>
      <c r="H6" s="8" t="s">
        <v>234</v>
      </c>
      <c r="I6" s="60" t="s">
        <v>235</v>
      </c>
      <c r="J6" s="60">
        <v>6</v>
      </c>
      <c r="K6" s="60" t="s">
        <v>218</v>
      </c>
      <c r="L6" s="124">
        <v>504</v>
      </c>
      <c r="M6" s="124" t="s">
        <v>216</v>
      </c>
      <c r="N6" s="124"/>
      <c r="O6" s="124"/>
      <c r="P6" s="127" t="s">
        <v>236</v>
      </c>
      <c r="Q6" s="127" t="s">
        <v>237</v>
      </c>
      <c r="R6" s="124" t="s">
        <v>238</v>
      </c>
      <c r="S6" s="124" t="s">
        <v>239</v>
      </c>
      <c r="T6" s="124" t="s">
        <v>240</v>
      </c>
      <c r="U6" s="124" t="s">
        <v>241</v>
      </c>
      <c r="V6" s="124" t="s">
        <v>242</v>
      </c>
      <c r="W6" s="60" t="s">
        <v>231</v>
      </c>
      <c r="X6" s="124" t="s">
        <v>232</v>
      </c>
      <c r="Y6" s="60" t="s">
        <v>243</v>
      </c>
      <c r="Z6" s="124">
        <v>705</v>
      </c>
      <c r="AA6" s="124" t="s">
        <v>244</v>
      </c>
      <c r="AB6" s="124" t="s">
        <v>245</v>
      </c>
      <c r="AC6" s="124" t="s">
        <v>245</v>
      </c>
      <c r="AD6" s="124" t="s">
        <v>245</v>
      </c>
      <c r="AE6" s="124" t="s">
        <v>246</v>
      </c>
      <c r="AF6" s="124" t="s">
        <v>247</v>
      </c>
      <c r="AG6" s="124"/>
    </row>
    <row r="7" spans="1:33" ht="15" customHeight="1">
      <c r="A7" s="120" t="s">
        <v>152</v>
      </c>
      <c r="B7" s="60">
        <v>6</v>
      </c>
      <c r="C7" s="60" t="s">
        <v>218</v>
      </c>
      <c r="D7" s="60" t="s">
        <v>248</v>
      </c>
      <c r="E7" s="124" t="s">
        <v>249</v>
      </c>
      <c r="F7" s="124">
        <v>506</v>
      </c>
      <c r="G7" s="124" t="s">
        <v>250</v>
      </c>
      <c r="H7" s="8" t="s">
        <v>251</v>
      </c>
      <c r="I7" s="60" t="s">
        <v>252</v>
      </c>
      <c r="J7" s="60">
        <v>7</v>
      </c>
      <c r="K7" s="60" t="s">
        <v>235</v>
      </c>
      <c r="L7" s="124">
        <v>505</v>
      </c>
      <c r="M7" s="124" t="s">
        <v>233</v>
      </c>
      <c r="N7" s="124"/>
      <c r="O7" s="124"/>
      <c r="P7" s="127" t="s">
        <v>253</v>
      </c>
      <c r="Q7" s="127" t="s">
        <v>254</v>
      </c>
      <c r="R7" s="124" t="s">
        <v>255</v>
      </c>
      <c r="S7" s="124" t="s">
        <v>256</v>
      </c>
      <c r="T7" s="124" t="s">
        <v>257</v>
      </c>
      <c r="U7" s="124" t="s">
        <v>258</v>
      </c>
      <c r="V7" s="124" t="s">
        <v>259</v>
      </c>
      <c r="W7" s="60" t="s">
        <v>248</v>
      </c>
      <c r="X7" s="124" t="s">
        <v>249</v>
      </c>
      <c r="Y7" s="60" t="s">
        <v>260</v>
      </c>
      <c r="Z7" s="124">
        <v>706</v>
      </c>
      <c r="AA7" s="124" t="s">
        <v>261</v>
      </c>
      <c r="AB7" s="124" t="s">
        <v>262</v>
      </c>
      <c r="AC7" s="124" t="s">
        <v>262</v>
      </c>
      <c r="AD7" s="124" t="s">
        <v>262</v>
      </c>
      <c r="AE7" s="124" t="s">
        <v>263</v>
      </c>
      <c r="AF7" s="124" t="s">
        <v>264</v>
      </c>
      <c r="AG7" s="124"/>
    </row>
    <row r="8" spans="1:33" ht="15" customHeight="1">
      <c r="A8" s="120" t="s">
        <v>153</v>
      </c>
      <c r="B8" s="60">
        <v>7</v>
      </c>
      <c r="C8" s="60" t="s">
        <v>235</v>
      </c>
      <c r="D8" s="60" t="s">
        <v>265</v>
      </c>
      <c r="E8" s="124" t="s">
        <v>266</v>
      </c>
      <c r="F8" s="124">
        <v>507</v>
      </c>
      <c r="G8" s="124" t="s">
        <v>267</v>
      </c>
      <c r="H8" s="8" t="s">
        <v>268</v>
      </c>
      <c r="I8" s="60" t="s">
        <v>151</v>
      </c>
      <c r="J8" s="60">
        <v>8</v>
      </c>
      <c r="K8" s="60" t="s">
        <v>269</v>
      </c>
      <c r="L8" s="124">
        <v>506</v>
      </c>
      <c r="M8" s="124" t="s">
        <v>250</v>
      </c>
      <c r="N8" s="124"/>
      <c r="O8" s="124"/>
      <c r="P8" s="127" t="s">
        <v>270</v>
      </c>
      <c r="Q8" s="127" t="s">
        <v>271</v>
      </c>
      <c r="R8" s="124" t="s">
        <v>272</v>
      </c>
      <c r="S8" s="124" t="s">
        <v>273</v>
      </c>
      <c r="T8" s="124" t="s">
        <v>274</v>
      </c>
      <c r="U8" s="124" t="s">
        <v>275</v>
      </c>
      <c r="V8" s="124" t="s">
        <v>276</v>
      </c>
      <c r="W8" s="60" t="s">
        <v>265</v>
      </c>
      <c r="X8" s="124" t="s">
        <v>266</v>
      </c>
      <c r="Y8" s="60" t="s">
        <v>277</v>
      </c>
      <c r="Z8" s="124">
        <v>707</v>
      </c>
      <c r="AA8" s="124" t="s">
        <v>278</v>
      </c>
      <c r="AB8" s="124" t="s">
        <v>279</v>
      </c>
      <c r="AC8" s="124" t="s">
        <v>279</v>
      </c>
      <c r="AD8" s="124" t="s">
        <v>279</v>
      </c>
      <c r="AE8" s="124" t="s">
        <v>280</v>
      </c>
      <c r="AF8" s="124" t="s">
        <v>281</v>
      </c>
      <c r="AG8" s="124"/>
    </row>
    <row r="9" spans="1:33" ht="15" customHeight="1">
      <c r="A9" s="128" t="s">
        <v>282</v>
      </c>
      <c r="B9" s="60">
        <v>8</v>
      </c>
      <c r="C9" s="60" t="s">
        <v>269</v>
      </c>
      <c r="D9" s="60" t="s">
        <v>283</v>
      </c>
      <c r="E9" s="124" t="s">
        <v>284</v>
      </c>
      <c r="F9" s="124">
        <v>508</v>
      </c>
      <c r="G9" s="124" t="s">
        <v>285</v>
      </c>
      <c r="H9" s="8" t="s">
        <v>286</v>
      </c>
      <c r="I9" s="60" t="s">
        <v>184</v>
      </c>
      <c r="J9" s="60">
        <v>9</v>
      </c>
      <c r="K9" s="60" t="s">
        <v>287</v>
      </c>
      <c r="L9" s="124">
        <v>507</v>
      </c>
      <c r="M9" s="124" t="s">
        <v>267</v>
      </c>
      <c r="N9" s="124"/>
      <c r="O9" s="124"/>
      <c r="P9" s="127" t="s">
        <v>288</v>
      </c>
      <c r="Q9" s="127" t="s">
        <v>289</v>
      </c>
      <c r="R9" s="124" t="s">
        <v>290</v>
      </c>
      <c r="S9" s="124" t="s">
        <v>291</v>
      </c>
      <c r="T9" s="124" t="s">
        <v>292</v>
      </c>
      <c r="U9" s="124" t="s">
        <v>293</v>
      </c>
      <c r="V9" s="124" t="s">
        <v>294</v>
      </c>
      <c r="W9" s="60" t="s">
        <v>283</v>
      </c>
      <c r="X9" s="124" t="s">
        <v>284</v>
      </c>
      <c r="Y9" s="60" t="s">
        <v>295</v>
      </c>
      <c r="Z9" s="124">
        <v>708</v>
      </c>
      <c r="AA9" s="124" t="s">
        <v>296</v>
      </c>
      <c r="AB9" s="124" t="s">
        <v>297</v>
      </c>
      <c r="AC9" s="124" t="s">
        <v>297</v>
      </c>
      <c r="AD9" s="124" t="s">
        <v>297</v>
      </c>
      <c r="AE9" s="124" t="s">
        <v>298</v>
      </c>
      <c r="AF9" s="124" t="s">
        <v>299</v>
      </c>
      <c r="AG9" s="124"/>
    </row>
    <row r="10" spans="1:33" ht="15" customHeight="1">
      <c r="A10" s="25"/>
      <c r="B10" s="60">
        <v>9</v>
      </c>
      <c r="C10" s="60" t="s">
        <v>287</v>
      </c>
      <c r="D10" s="60" t="s">
        <v>300</v>
      </c>
      <c r="E10" s="124" t="s">
        <v>301</v>
      </c>
      <c r="F10" s="124">
        <v>510</v>
      </c>
      <c r="G10" s="124" t="s">
        <v>302</v>
      </c>
      <c r="H10" s="8" t="s">
        <v>303</v>
      </c>
      <c r="I10" s="60" t="s">
        <v>269</v>
      </c>
      <c r="J10" s="60">
        <v>10</v>
      </c>
      <c r="K10" s="60" t="s">
        <v>304</v>
      </c>
      <c r="L10" s="124">
        <v>508</v>
      </c>
      <c r="M10" s="124" t="s">
        <v>285</v>
      </c>
      <c r="N10" s="124"/>
      <c r="O10" s="124"/>
      <c r="P10" s="127" t="s">
        <v>305</v>
      </c>
      <c r="Q10" s="127" t="s">
        <v>306</v>
      </c>
      <c r="R10" s="25"/>
      <c r="S10" s="25"/>
      <c r="T10" s="14"/>
      <c r="U10" s="14"/>
      <c r="V10" s="14"/>
      <c r="W10" s="60" t="s">
        <v>300</v>
      </c>
      <c r="X10" s="124" t="s">
        <v>301</v>
      </c>
      <c r="Y10" s="124"/>
      <c r="Z10" s="124">
        <v>709</v>
      </c>
      <c r="AA10" s="31" t="s">
        <v>307</v>
      </c>
      <c r="AB10" s="124" t="s">
        <v>308</v>
      </c>
      <c r="AC10" s="124" t="s">
        <v>308</v>
      </c>
      <c r="AD10" s="124" t="s">
        <v>308</v>
      </c>
      <c r="AE10" s="124" t="s">
        <v>309</v>
      </c>
      <c r="AF10" s="124" t="s">
        <v>310</v>
      </c>
      <c r="AG10" s="124"/>
    </row>
    <row r="11" spans="1:33" ht="15" customHeight="1">
      <c r="A11" s="14"/>
      <c r="B11" s="60">
        <v>10</v>
      </c>
      <c r="C11" s="60" t="s">
        <v>304</v>
      </c>
      <c r="D11" s="60" t="s">
        <v>311</v>
      </c>
      <c r="E11" s="124" t="s">
        <v>312</v>
      </c>
      <c r="F11" s="124">
        <v>511</v>
      </c>
      <c r="G11" s="124" t="s">
        <v>313</v>
      </c>
      <c r="H11" s="8" t="s">
        <v>314</v>
      </c>
      <c r="I11" s="60" t="s">
        <v>287</v>
      </c>
      <c r="J11" s="60">
        <v>11</v>
      </c>
      <c r="K11" s="60" t="s">
        <v>315</v>
      </c>
      <c r="L11" s="124">
        <v>510</v>
      </c>
      <c r="M11" s="124" t="s">
        <v>302</v>
      </c>
      <c r="N11" s="124"/>
      <c r="O11" s="124"/>
      <c r="P11" s="127" t="s">
        <v>316</v>
      </c>
      <c r="Q11" s="127" t="s">
        <v>317</v>
      </c>
      <c r="R11" s="25"/>
      <c r="S11" s="25"/>
      <c r="T11" s="14"/>
      <c r="U11" s="14"/>
      <c r="V11" s="14"/>
      <c r="W11" s="60" t="s">
        <v>311</v>
      </c>
      <c r="X11" s="124" t="s">
        <v>312</v>
      </c>
      <c r="Y11" s="124"/>
      <c r="Z11" s="124">
        <v>710</v>
      </c>
      <c r="AA11" s="31" t="s">
        <v>318</v>
      </c>
      <c r="AB11" s="124" t="s">
        <v>319</v>
      </c>
      <c r="AC11" s="124" t="s">
        <v>319</v>
      </c>
      <c r="AD11" s="124" t="s">
        <v>319</v>
      </c>
      <c r="AE11" s="124" t="s">
        <v>320</v>
      </c>
      <c r="AF11" s="124" t="s">
        <v>321</v>
      </c>
      <c r="AG11" s="124"/>
    </row>
    <row r="12" spans="1:33" ht="15" customHeight="1">
      <c r="A12" s="14"/>
      <c r="B12" s="60">
        <v>11</v>
      </c>
      <c r="C12" s="60" t="s">
        <v>315</v>
      </c>
      <c r="D12" s="60" t="s">
        <v>322</v>
      </c>
      <c r="E12" s="124" t="s">
        <v>323</v>
      </c>
      <c r="F12" s="124">
        <v>513</v>
      </c>
      <c r="G12" s="124" t="s">
        <v>324</v>
      </c>
      <c r="H12" s="8" t="s">
        <v>325</v>
      </c>
      <c r="I12" s="60" t="s">
        <v>304</v>
      </c>
      <c r="J12" s="60">
        <v>12</v>
      </c>
      <c r="K12" s="60" t="s">
        <v>252</v>
      </c>
      <c r="L12" s="124">
        <v>511</v>
      </c>
      <c r="M12" s="124" t="s">
        <v>313</v>
      </c>
      <c r="N12" s="124"/>
      <c r="O12" s="124"/>
      <c r="P12" s="127" t="s">
        <v>326</v>
      </c>
      <c r="Q12" s="127" t="s">
        <v>327</v>
      </c>
      <c r="R12" s="25"/>
      <c r="S12" s="25"/>
      <c r="T12" s="14"/>
      <c r="U12" s="14"/>
      <c r="V12" s="14"/>
      <c r="W12" s="60" t="s">
        <v>322</v>
      </c>
      <c r="X12" s="124" t="s">
        <v>323</v>
      </c>
      <c r="Y12" s="124"/>
      <c r="Z12" s="124">
        <v>711</v>
      </c>
      <c r="AA12" s="31" t="s">
        <v>328</v>
      </c>
      <c r="AB12" s="124" t="s">
        <v>329</v>
      </c>
      <c r="AC12" s="124" t="s">
        <v>329</v>
      </c>
      <c r="AD12" s="124" t="s">
        <v>329</v>
      </c>
      <c r="AE12" s="124" t="s">
        <v>330</v>
      </c>
      <c r="AF12" s="124" t="s">
        <v>331</v>
      </c>
      <c r="AG12" s="124"/>
    </row>
    <row r="13" spans="1:33" ht="15" customHeight="1">
      <c r="A13" s="14"/>
      <c r="B13" s="60">
        <v>12</v>
      </c>
      <c r="C13" s="60" t="s">
        <v>252</v>
      </c>
      <c r="D13" s="60" t="s">
        <v>332</v>
      </c>
      <c r="E13" s="124" t="s">
        <v>333</v>
      </c>
      <c r="F13" s="124">
        <v>515</v>
      </c>
      <c r="G13" s="124" t="s">
        <v>334</v>
      </c>
      <c r="H13" s="8" t="s">
        <v>335</v>
      </c>
      <c r="I13" s="60" t="s">
        <v>315</v>
      </c>
      <c r="J13" s="60">
        <v>13</v>
      </c>
      <c r="K13" s="60" t="s">
        <v>336</v>
      </c>
      <c r="L13" s="124">
        <v>513</v>
      </c>
      <c r="M13" s="124" t="s">
        <v>324</v>
      </c>
      <c r="N13" s="124"/>
      <c r="O13" s="124"/>
      <c r="P13" s="127" t="s">
        <v>337</v>
      </c>
      <c r="Q13" s="127" t="s">
        <v>338</v>
      </c>
      <c r="R13" s="25"/>
      <c r="S13" s="25"/>
      <c r="T13" s="14"/>
      <c r="U13" s="14"/>
      <c r="V13" s="14"/>
      <c r="W13" s="60" t="s">
        <v>332</v>
      </c>
      <c r="X13" s="124" t="s">
        <v>333</v>
      </c>
      <c r="Y13" s="124"/>
      <c r="Z13" s="124">
        <v>712</v>
      </c>
      <c r="AA13" s="31" t="s">
        <v>339</v>
      </c>
      <c r="AB13" s="124" t="s">
        <v>340</v>
      </c>
      <c r="AC13" s="124" t="s">
        <v>340</v>
      </c>
      <c r="AD13" s="124" t="s">
        <v>340</v>
      </c>
      <c r="AE13" s="124" t="s">
        <v>341</v>
      </c>
      <c r="AF13" s="124" t="s">
        <v>342</v>
      </c>
      <c r="AG13" s="124" t="s">
        <v>161</v>
      </c>
    </row>
    <row r="14" spans="1:33" ht="15" customHeight="1">
      <c r="A14" s="14"/>
      <c r="B14" s="60">
        <v>13</v>
      </c>
      <c r="C14" s="60" t="s">
        <v>336</v>
      </c>
      <c r="D14" s="60" t="s">
        <v>343</v>
      </c>
      <c r="E14" s="124" t="s">
        <v>344</v>
      </c>
      <c r="F14" s="124">
        <v>516</v>
      </c>
      <c r="G14" s="124" t="s">
        <v>345</v>
      </c>
      <c r="H14" s="8" t="s">
        <v>346</v>
      </c>
      <c r="I14" s="60" t="s">
        <v>336</v>
      </c>
      <c r="J14" s="60">
        <v>14</v>
      </c>
      <c r="K14" s="60" t="s">
        <v>347</v>
      </c>
      <c r="L14" s="124">
        <v>515</v>
      </c>
      <c r="M14" s="124" t="s">
        <v>334</v>
      </c>
      <c r="N14" s="124"/>
      <c r="O14" s="124"/>
      <c r="P14" s="127" t="s">
        <v>110</v>
      </c>
      <c r="Q14" s="127" t="s">
        <v>348</v>
      </c>
      <c r="R14" s="25"/>
      <c r="S14" s="25"/>
      <c r="T14" s="14"/>
      <c r="U14" s="14"/>
      <c r="V14" s="14"/>
      <c r="W14" s="60" t="s">
        <v>343</v>
      </c>
      <c r="X14" s="124" t="s">
        <v>344</v>
      </c>
      <c r="Y14" s="124"/>
      <c r="Z14" s="124"/>
      <c r="AA14" s="124"/>
      <c r="AB14" s="124"/>
      <c r="AC14" s="124"/>
      <c r="AD14" s="124" t="s">
        <v>349</v>
      </c>
      <c r="AE14" s="124"/>
      <c r="AF14" s="124"/>
      <c r="AG14" s="124"/>
    </row>
    <row r="15" spans="1:33" ht="15" customHeight="1">
      <c r="A15" s="14"/>
      <c r="B15" s="60">
        <v>14</v>
      </c>
      <c r="C15" s="60" t="s">
        <v>347</v>
      </c>
      <c r="D15" s="60" t="s">
        <v>350</v>
      </c>
      <c r="E15" s="60" t="s">
        <v>351</v>
      </c>
      <c r="F15" s="124">
        <v>517</v>
      </c>
      <c r="G15" s="124" t="s">
        <v>352</v>
      </c>
      <c r="H15" s="8" t="s">
        <v>353</v>
      </c>
      <c r="I15" s="60" t="s">
        <v>347</v>
      </c>
      <c r="J15" s="60">
        <v>15</v>
      </c>
      <c r="K15" s="60" t="s">
        <v>354</v>
      </c>
      <c r="L15" s="124">
        <v>516</v>
      </c>
      <c r="M15" s="124" t="s">
        <v>345</v>
      </c>
      <c r="N15" s="124"/>
      <c r="O15" s="124"/>
      <c r="P15" s="127" t="s">
        <v>355</v>
      </c>
      <c r="Q15" s="127" t="s">
        <v>356</v>
      </c>
      <c r="R15" s="25"/>
      <c r="S15" s="25"/>
      <c r="T15" s="14"/>
      <c r="U15" s="14"/>
      <c r="V15" s="14"/>
      <c r="W15" s="60" t="s">
        <v>350</v>
      </c>
      <c r="X15" s="60" t="s">
        <v>351</v>
      </c>
      <c r="Y15" s="124"/>
      <c r="Z15" s="124"/>
      <c r="AA15" s="124" t="s">
        <v>160</v>
      </c>
      <c r="AB15" s="124" t="s">
        <v>161</v>
      </c>
      <c r="AC15" s="124"/>
      <c r="AD15" s="124" t="s">
        <v>357</v>
      </c>
      <c r="AE15" s="124" t="s">
        <v>358</v>
      </c>
      <c r="AF15" s="124" t="s">
        <v>357</v>
      </c>
      <c r="AG15" s="124" t="s">
        <v>358</v>
      </c>
    </row>
    <row r="16" spans="1:33" ht="15" customHeight="1">
      <c r="A16" s="14"/>
      <c r="B16" s="60">
        <v>15</v>
      </c>
      <c r="C16" s="60" t="s">
        <v>354</v>
      </c>
      <c r="D16" s="60" t="s">
        <v>359</v>
      </c>
      <c r="E16" s="124" t="s">
        <v>360</v>
      </c>
      <c r="F16" s="124">
        <v>518</v>
      </c>
      <c r="G16" s="124" t="s">
        <v>361</v>
      </c>
      <c r="H16" s="8" t="s">
        <v>362</v>
      </c>
      <c r="I16" s="60" t="s">
        <v>354</v>
      </c>
      <c r="J16" s="60">
        <v>16</v>
      </c>
      <c r="K16" s="60" t="s">
        <v>363</v>
      </c>
      <c r="L16" s="124">
        <v>517</v>
      </c>
      <c r="M16" s="124" t="s">
        <v>352</v>
      </c>
      <c r="N16" s="124"/>
      <c r="O16" s="124"/>
      <c r="P16" s="127" t="s">
        <v>364</v>
      </c>
      <c r="Q16" s="127" t="s">
        <v>365</v>
      </c>
      <c r="R16" s="25"/>
      <c r="S16" s="25"/>
      <c r="T16" s="14"/>
      <c r="U16" s="14"/>
      <c r="V16" s="14"/>
      <c r="W16" s="60" t="s">
        <v>359</v>
      </c>
      <c r="X16" s="124" t="s">
        <v>360</v>
      </c>
      <c r="Y16" s="124"/>
      <c r="Z16" s="124"/>
      <c r="AA16" s="124" t="s">
        <v>164</v>
      </c>
      <c r="AB16" s="124" t="s">
        <v>366</v>
      </c>
      <c r="AC16" s="124"/>
      <c r="AD16" s="124" t="str">
        <f t="shared" ref="AD16:AD35" si="0">MID(X2,8,1) &amp; MID(X2,7,1) &amp; MID(X2,6,1) &amp; MID(X2,5,1) &amp; MID(X2,4,1) &amp; MID(X2,3,1) &amp; MID(X2,2,1) &amp; MID(X2,1,1)</f>
        <v>TCCGATAT</v>
      </c>
      <c r="AE16" s="124" t="str">
        <f t="shared" ref="AE16:AE35" si="1">SUBSTITUTE( SUBSTITUTE( SUBSTITUTE( SUBSTITUTE( SUBSTITUTE( SUBSTITUTE( SUBSTITUTE( SUBSTITUTE( AD16, "A", 1), "C", 2), "G", 3),"T", 4), 1, "T"), 2, "G"), 3, "C"), 4, "A")</f>
        <v>AGGCTATA</v>
      </c>
      <c r="AF16" s="124" t="str">
        <f t="shared" ref="AF16:AF35" si="2">MID(AA16,8,1) &amp; MID(AA16,7,1) &amp; MID(AA16,6,1) &amp; MID(AA16,5,1) &amp; MID(AA16,4,1) &amp; MID(AA16,3,1) &amp; MID(AA16,2,1) &amp; MID(AA16,1,1)</f>
        <v>CGCTAGAT</v>
      </c>
      <c r="AG16" s="124" t="str">
        <f t="shared" ref="AG16:AG35" si="3">SUBSTITUTE( SUBSTITUTE( SUBSTITUTE( SUBSTITUTE( SUBSTITUTE( SUBSTITUTE( SUBSTITUTE( SUBSTITUTE( AF16, "A", 1), "C", 2), "G", 3),"T", 4), 1, "T"), 2, "G"), 3, "C"), 4, "A")</f>
        <v>GCGATCTA</v>
      </c>
    </row>
    <row r="17" spans="1:33" ht="15" customHeight="1">
      <c r="A17" s="14"/>
      <c r="B17" s="60">
        <v>16</v>
      </c>
      <c r="C17" s="60" t="s">
        <v>363</v>
      </c>
      <c r="D17" s="60" t="s">
        <v>367</v>
      </c>
      <c r="E17" s="124" t="s">
        <v>368</v>
      </c>
      <c r="F17" s="124">
        <v>520</v>
      </c>
      <c r="G17" s="124" t="s">
        <v>369</v>
      </c>
      <c r="H17" s="8" t="s">
        <v>370</v>
      </c>
      <c r="I17" s="60" t="s">
        <v>363</v>
      </c>
      <c r="J17" s="60">
        <v>17</v>
      </c>
      <c r="K17" s="60" t="s">
        <v>371</v>
      </c>
      <c r="L17" s="124">
        <v>518</v>
      </c>
      <c r="M17" s="124" t="s">
        <v>361</v>
      </c>
      <c r="N17" s="124"/>
      <c r="O17" s="124"/>
      <c r="P17" s="127" t="s">
        <v>372</v>
      </c>
      <c r="Q17" s="127" t="s">
        <v>373</v>
      </c>
      <c r="R17" s="25"/>
      <c r="S17" s="25"/>
      <c r="T17" s="14"/>
      <c r="U17" s="14"/>
      <c r="V17" s="14"/>
      <c r="W17" s="60" t="s">
        <v>367</v>
      </c>
      <c r="X17" s="124" t="s">
        <v>368</v>
      </c>
      <c r="Y17" s="124"/>
      <c r="Z17" s="124"/>
      <c r="AA17" s="124" t="s">
        <v>181</v>
      </c>
      <c r="AB17" s="124" t="s">
        <v>374</v>
      </c>
      <c r="AC17" s="124"/>
      <c r="AD17" s="124" t="str">
        <f t="shared" si="0"/>
        <v>CGGAGATA</v>
      </c>
      <c r="AE17" s="124" t="str">
        <f t="shared" si="1"/>
        <v>GCCTCTAT</v>
      </c>
      <c r="AF17" s="124" t="str">
        <f t="shared" si="2"/>
        <v>TATCTCTC</v>
      </c>
      <c r="AG17" s="124" t="str">
        <f t="shared" si="3"/>
        <v>ATAGAGAG</v>
      </c>
    </row>
    <row r="18" spans="1:33" ht="15" customHeight="1">
      <c r="A18" s="14"/>
      <c r="B18" s="60">
        <v>17</v>
      </c>
      <c r="C18" s="60" t="s">
        <v>371</v>
      </c>
      <c r="D18" s="60" t="s">
        <v>375</v>
      </c>
      <c r="E18" s="124" t="s">
        <v>376</v>
      </c>
      <c r="F18" s="124">
        <v>521</v>
      </c>
      <c r="G18" s="124" t="s">
        <v>377</v>
      </c>
      <c r="H18" s="8" t="s">
        <v>378</v>
      </c>
      <c r="I18" s="60" t="s">
        <v>371</v>
      </c>
      <c r="J18" s="60">
        <v>18</v>
      </c>
      <c r="K18" s="60" t="s">
        <v>379</v>
      </c>
      <c r="L18" s="124">
        <v>520</v>
      </c>
      <c r="M18" s="124" t="s">
        <v>369</v>
      </c>
      <c r="N18" s="124"/>
      <c r="O18" s="124"/>
      <c r="P18" s="127" t="s">
        <v>380</v>
      </c>
      <c r="Q18" s="127" t="s">
        <v>381</v>
      </c>
      <c r="R18" s="25"/>
      <c r="S18" s="25"/>
      <c r="T18" s="14"/>
      <c r="U18" s="14"/>
      <c r="V18" s="14"/>
      <c r="W18" s="60" t="s">
        <v>375</v>
      </c>
      <c r="X18" s="124" t="s">
        <v>376</v>
      </c>
      <c r="Y18" s="124"/>
      <c r="Z18" s="124"/>
      <c r="AA18" s="124" t="s">
        <v>199</v>
      </c>
      <c r="AB18" s="124" t="s">
        <v>382</v>
      </c>
      <c r="AC18" s="124"/>
      <c r="AD18" s="124" t="str">
        <f t="shared" si="0"/>
        <v>TCCTATCC</v>
      </c>
      <c r="AE18" s="124" t="str">
        <f t="shared" si="1"/>
        <v>AGGATAGG</v>
      </c>
      <c r="AF18" s="124" t="str">
        <f t="shared" si="2"/>
        <v>TCTCCTAT</v>
      </c>
      <c r="AG18" s="124" t="str">
        <f t="shared" si="3"/>
        <v>AGAGGATA</v>
      </c>
    </row>
    <row r="19" spans="1:33" ht="15" customHeight="1">
      <c r="A19" s="14"/>
      <c r="B19" s="60">
        <v>18</v>
      </c>
      <c r="C19" s="60" t="s">
        <v>379</v>
      </c>
      <c r="D19" s="60" t="s">
        <v>383</v>
      </c>
      <c r="E19" s="124" t="s">
        <v>384</v>
      </c>
      <c r="F19" s="124">
        <v>522</v>
      </c>
      <c r="G19" s="124" t="s">
        <v>385</v>
      </c>
      <c r="H19" s="8" t="s">
        <v>386</v>
      </c>
      <c r="I19" s="60" t="s">
        <v>379</v>
      </c>
      <c r="J19" s="60">
        <v>19</v>
      </c>
      <c r="K19" s="60" t="s">
        <v>387</v>
      </c>
      <c r="L19" s="124">
        <v>521</v>
      </c>
      <c r="M19" s="124" t="s">
        <v>377</v>
      </c>
      <c r="N19" s="124"/>
      <c r="O19" s="124"/>
      <c r="P19" s="127" t="s">
        <v>388</v>
      </c>
      <c r="Q19" s="127" t="s">
        <v>389</v>
      </c>
      <c r="R19" s="25"/>
      <c r="S19" s="25"/>
      <c r="T19" s="14"/>
      <c r="U19" s="14"/>
      <c r="V19" s="14"/>
      <c r="W19" s="60" t="s">
        <v>383</v>
      </c>
      <c r="X19" s="124" t="s">
        <v>384</v>
      </c>
      <c r="Y19" s="124"/>
      <c r="Z19" s="124"/>
      <c r="AA19" s="124" t="s">
        <v>216</v>
      </c>
      <c r="AB19" s="124" t="s">
        <v>390</v>
      </c>
      <c r="AC19" s="124"/>
      <c r="AD19" s="124" t="str">
        <f t="shared" si="0"/>
        <v>AGTCTCGG</v>
      </c>
      <c r="AE19" s="124" t="str">
        <f t="shared" si="1"/>
        <v>TCAGAGCC</v>
      </c>
      <c r="AF19" s="124" t="str">
        <f t="shared" si="2"/>
        <v>AGATGAGA</v>
      </c>
      <c r="AG19" s="124" t="str">
        <f t="shared" si="3"/>
        <v>TCTACTCT</v>
      </c>
    </row>
    <row r="20" spans="1:33" ht="15" customHeight="1">
      <c r="A20" s="14"/>
      <c r="B20" s="60">
        <v>19</v>
      </c>
      <c r="C20" s="60" t="s">
        <v>387</v>
      </c>
      <c r="D20" s="60" t="s">
        <v>391</v>
      </c>
      <c r="E20" s="124" t="s">
        <v>392</v>
      </c>
      <c r="F20" s="25">
        <v>701</v>
      </c>
      <c r="G20" s="25" t="s">
        <v>175</v>
      </c>
      <c r="H20" s="8" t="s">
        <v>393</v>
      </c>
      <c r="I20" s="60" t="s">
        <v>387</v>
      </c>
      <c r="J20" s="60">
        <v>20</v>
      </c>
      <c r="K20" s="60" t="s">
        <v>394</v>
      </c>
      <c r="L20" s="124">
        <v>522</v>
      </c>
      <c r="M20" s="124" t="s">
        <v>385</v>
      </c>
      <c r="N20" s="124"/>
      <c r="O20" s="124"/>
      <c r="P20" s="127" t="s">
        <v>395</v>
      </c>
      <c r="Q20" s="127" t="s">
        <v>396</v>
      </c>
      <c r="R20" s="25"/>
      <c r="S20" s="25"/>
      <c r="T20" s="14"/>
      <c r="U20" s="14"/>
      <c r="V20" s="14"/>
      <c r="W20" s="60" t="s">
        <v>391</v>
      </c>
      <c r="X20" s="124" t="s">
        <v>392</v>
      </c>
      <c r="Y20" s="124"/>
      <c r="Z20" s="124"/>
      <c r="AA20" s="124" t="s">
        <v>233</v>
      </c>
      <c r="AB20" s="124" t="s">
        <v>397</v>
      </c>
      <c r="AC20" s="124"/>
      <c r="AD20" s="124" t="str">
        <f t="shared" si="0"/>
        <v>GAAGCGGA</v>
      </c>
      <c r="AE20" s="124" t="str">
        <f t="shared" si="1"/>
        <v>CTTCGCCT</v>
      </c>
      <c r="AF20" s="124" t="str">
        <f t="shared" si="2"/>
        <v>GAGGAATG</v>
      </c>
      <c r="AG20" s="124" t="str">
        <f t="shared" si="3"/>
        <v>CTCCTTAC</v>
      </c>
    </row>
    <row r="21" spans="1:33" ht="15" customHeight="1">
      <c r="A21" s="14"/>
      <c r="B21" s="60">
        <v>20</v>
      </c>
      <c r="C21" s="60" t="s">
        <v>394</v>
      </c>
      <c r="D21" s="60" t="s">
        <v>398</v>
      </c>
      <c r="E21" s="124" t="s">
        <v>399</v>
      </c>
      <c r="F21" s="25">
        <v>702</v>
      </c>
      <c r="G21" s="25" t="s">
        <v>193</v>
      </c>
      <c r="H21" s="8" t="s">
        <v>400</v>
      </c>
      <c r="I21" s="60" t="s">
        <v>394</v>
      </c>
      <c r="J21" s="60">
        <v>21</v>
      </c>
      <c r="K21" s="60" t="s">
        <v>401</v>
      </c>
      <c r="L21" s="25">
        <v>701</v>
      </c>
      <c r="M21" s="25" t="s">
        <v>175</v>
      </c>
      <c r="N21" s="124"/>
      <c r="O21" s="124"/>
      <c r="P21" s="127" t="s">
        <v>402</v>
      </c>
      <c r="Q21" s="127" t="s">
        <v>403</v>
      </c>
      <c r="R21" s="25"/>
      <c r="S21" s="25"/>
      <c r="T21" s="14"/>
      <c r="U21" s="14"/>
      <c r="V21" s="14"/>
      <c r="W21" s="60" t="s">
        <v>398</v>
      </c>
      <c r="X21" s="124" t="s">
        <v>399</v>
      </c>
      <c r="Y21" s="124"/>
      <c r="Z21" s="124"/>
      <c r="AA21" s="124" t="s">
        <v>250</v>
      </c>
      <c r="AB21" s="124" t="s">
        <v>404</v>
      </c>
      <c r="AC21" s="124"/>
      <c r="AD21" s="124" t="str">
        <f t="shared" si="0"/>
        <v>ATTCTAAT</v>
      </c>
      <c r="AE21" s="124" t="str">
        <f t="shared" si="1"/>
        <v>TAAGATTA</v>
      </c>
      <c r="AF21" s="124" t="str">
        <f t="shared" si="2"/>
        <v>ATACGTCA</v>
      </c>
      <c r="AG21" s="124" t="str">
        <f t="shared" si="3"/>
        <v>TATGCAGT</v>
      </c>
    </row>
    <row r="22" spans="1:33" ht="15" customHeight="1">
      <c r="A22" s="14"/>
      <c r="B22" s="60">
        <v>21</v>
      </c>
      <c r="C22" s="60" t="s">
        <v>401</v>
      </c>
      <c r="D22" s="14"/>
      <c r="E22" s="14"/>
      <c r="F22" s="25">
        <v>703</v>
      </c>
      <c r="G22" s="25" t="s">
        <v>210</v>
      </c>
      <c r="H22" s="8" t="s">
        <v>405</v>
      </c>
      <c r="I22" s="60" t="s">
        <v>401</v>
      </c>
      <c r="J22" s="60">
        <v>22</v>
      </c>
      <c r="K22" s="60" t="s">
        <v>406</v>
      </c>
      <c r="L22" s="25">
        <v>702</v>
      </c>
      <c r="M22" s="25" t="s">
        <v>193</v>
      </c>
      <c r="N22" s="124"/>
      <c r="O22" s="124"/>
      <c r="P22" s="127" t="s">
        <v>407</v>
      </c>
      <c r="Q22" s="127" t="s">
        <v>408</v>
      </c>
      <c r="R22" s="25"/>
      <c r="S22" s="25"/>
      <c r="T22" s="124"/>
      <c r="U22" s="124"/>
      <c r="V22" s="124"/>
      <c r="W22" s="124"/>
      <c r="X22" s="124"/>
      <c r="Y22" s="14"/>
      <c r="Z22" s="124"/>
      <c r="AA22" s="124" t="s">
        <v>267</v>
      </c>
      <c r="AB22" s="124" t="s">
        <v>409</v>
      </c>
      <c r="AC22" s="124"/>
      <c r="AD22" s="124" t="str">
        <f t="shared" si="0"/>
        <v>TGCAGGAC</v>
      </c>
      <c r="AE22" s="124" t="str">
        <f t="shared" si="1"/>
        <v>ACGTCCTG</v>
      </c>
      <c r="AF22" s="124" t="str">
        <f t="shared" si="2"/>
        <v>ATGAGGAA</v>
      </c>
      <c r="AG22" s="124" t="str">
        <f t="shared" si="3"/>
        <v>TACTCCTT</v>
      </c>
    </row>
    <row r="23" spans="1:33" ht="15" customHeight="1">
      <c r="A23" s="14"/>
      <c r="B23" s="60">
        <v>22</v>
      </c>
      <c r="C23" s="60" t="s">
        <v>406</v>
      </c>
      <c r="D23" s="14"/>
      <c r="E23" s="14"/>
      <c r="F23" s="25">
        <v>704</v>
      </c>
      <c r="G23" s="25" t="s">
        <v>227</v>
      </c>
      <c r="H23" s="8" t="s">
        <v>410</v>
      </c>
      <c r="I23" s="60" t="s">
        <v>406</v>
      </c>
      <c r="J23" s="60">
        <v>23</v>
      </c>
      <c r="K23" s="60" t="s">
        <v>411</v>
      </c>
      <c r="L23" s="25">
        <v>703</v>
      </c>
      <c r="M23" s="25" t="s">
        <v>210</v>
      </c>
      <c r="N23" s="124"/>
      <c r="O23" s="124"/>
      <c r="P23" s="127" t="s">
        <v>412</v>
      </c>
      <c r="Q23" s="127" t="s">
        <v>413</v>
      </c>
      <c r="R23" s="25"/>
      <c r="S23" s="25"/>
      <c r="T23" s="124"/>
      <c r="U23" s="124"/>
      <c r="V23" s="124"/>
      <c r="W23" s="124"/>
      <c r="X23" s="124"/>
      <c r="Y23" s="14"/>
      <c r="Z23" s="124"/>
      <c r="AA23" s="124" t="s">
        <v>285</v>
      </c>
      <c r="AB23" s="124" t="s">
        <v>414</v>
      </c>
      <c r="AC23" s="124"/>
      <c r="AD23" s="124" t="str">
        <f t="shared" si="0"/>
        <v>CAGTCATG</v>
      </c>
      <c r="AE23" s="124" t="str">
        <f t="shared" si="1"/>
        <v>GTCAGTAC</v>
      </c>
      <c r="AF23" s="124" t="str">
        <f t="shared" si="2"/>
        <v>TCCGAATC</v>
      </c>
      <c r="AG23" s="124" t="str">
        <f t="shared" si="3"/>
        <v>AGGCTTAG</v>
      </c>
    </row>
    <row r="24" spans="1:33" ht="15" customHeight="1">
      <c r="A24" s="14"/>
      <c r="B24" s="60">
        <v>23</v>
      </c>
      <c r="C24" s="60" t="s">
        <v>411</v>
      </c>
      <c r="D24" s="14"/>
      <c r="E24" s="14"/>
      <c r="F24" s="25">
        <v>705</v>
      </c>
      <c r="G24" s="25" t="s">
        <v>244</v>
      </c>
      <c r="H24" s="8" t="s">
        <v>415</v>
      </c>
      <c r="I24" s="60" t="s">
        <v>411</v>
      </c>
      <c r="J24" s="60">
        <v>24</v>
      </c>
      <c r="K24" s="60" t="s">
        <v>416</v>
      </c>
      <c r="L24" s="25">
        <v>704</v>
      </c>
      <c r="M24" s="25" t="s">
        <v>227</v>
      </c>
      <c r="N24" s="124"/>
      <c r="O24" s="124"/>
      <c r="P24" s="127" t="s">
        <v>417</v>
      </c>
      <c r="Q24" s="127" t="s">
        <v>418</v>
      </c>
      <c r="R24" s="25"/>
      <c r="S24" s="25"/>
      <c r="T24" s="124"/>
      <c r="U24" s="124"/>
      <c r="V24" s="124"/>
      <c r="W24" s="124"/>
      <c r="X24" s="124"/>
      <c r="Y24" s="14"/>
      <c r="Z24" s="124"/>
      <c r="AA24" s="124" t="s">
        <v>175</v>
      </c>
      <c r="AB24" s="124"/>
      <c r="AC24" s="124"/>
      <c r="AD24" s="124" t="str">
        <f t="shared" si="0"/>
        <v>GCTCATTA</v>
      </c>
      <c r="AE24" s="124" t="str">
        <f t="shared" si="1"/>
        <v>CGAGTAAT</v>
      </c>
      <c r="AF24" s="124" t="str">
        <f t="shared" si="2"/>
        <v>AGCGGAAT</v>
      </c>
      <c r="AG24" s="124" t="str">
        <f t="shared" si="3"/>
        <v>TCGCCTTA</v>
      </c>
    </row>
    <row r="25" spans="1:33" ht="15" customHeight="1">
      <c r="A25" s="14"/>
      <c r="B25" s="60">
        <v>24</v>
      </c>
      <c r="C25" s="60" t="s">
        <v>416</v>
      </c>
      <c r="D25" s="14"/>
      <c r="E25" s="14"/>
      <c r="F25" s="25">
        <v>706</v>
      </c>
      <c r="G25" s="25" t="s">
        <v>261</v>
      </c>
      <c r="H25" s="8" t="s">
        <v>419</v>
      </c>
      <c r="I25" s="60" t="s">
        <v>416</v>
      </c>
      <c r="J25" s="60">
        <v>25</v>
      </c>
      <c r="K25" s="60" t="s">
        <v>420</v>
      </c>
      <c r="L25" s="25">
        <v>705</v>
      </c>
      <c r="M25" s="25" t="s">
        <v>244</v>
      </c>
      <c r="N25" s="124"/>
      <c r="O25" s="124"/>
      <c r="P25" s="127" t="s">
        <v>421</v>
      </c>
      <c r="Q25" s="127" t="s">
        <v>422</v>
      </c>
      <c r="R25" s="25"/>
      <c r="S25" s="25"/>
      <c r="T25" s="124"/>
      <c r="U25" s="124"/>
      <c r="V25" s="124"/>
      <c r="W25" s="124"/>
      <c r="X25" s="124"/>
      <c r="Y25" s="14"/>
      <c r="Z25" s="124"/>
      <c r="AA25" s="124" t="s">
        <v>193</v>
      </c>
      <c r="AB25" s="124"/>
      <c r="AC25" s="124"/>
      <c r="AD25" s="124" t="str">
        <f t="shared" si="0"/>
        <v>AGAGGCCT</v>
      </c>
      <c r="AE25" s="124" t="str">
        <f t="shared" si="1"/>
        <v>TCTCCGGA</v>
      </c>
      <c r="AF25" s="124" t="str">
        <f t="shared" si="2"/>
        <v>GATCATGC</v>
      </c>
      <c r="AG25" s="124" t="str">
        <f t="shared" si="3"/>
        <v>CTAGTACG</v>
      </c>
    </row>
    <row r="26" spans="1:33" ht="15" customHeight="1">
      <c r="A26" s="14"/>
      <c r="B26" s="60">
        <v>25</v>
      </c>
      <c r="C26" s="60" t="s">
        <v>420</v>
      </c>
      <c r="D26" s="14"/>
      <c r="E26" s="14"/>
      <c r="F26" s="25">
        <v>707</v>
      </c>
      <c r="G26" s="25" t="s">
        <v>278</v>
      </c>
      <c r="H26" s="8" t="s">
        <v>423</v>
      </c>
      <c r="I26" s="60" t="s">
        <v>420</v>
      </c>
      <c r="J26" s="60">
        <v>26</v>
      </c>
      <c r="K26" s="60" t="s">
        <v>424</v>
      </c>
      <c r="L26" s="25">
        <v>706</v>
      </c>
      <c r="M26" s="25" t="s">
        <v>261</v>
      </c>
      <c r="N26" s="124"/>
      <c r="O26" s="124"/>
      <c r="P26" s="127" t="s">
        <v>425</v>
      </c>
      <c r="Q26" s="127" t="s">
        <v>426</v>
      </c>
      <c r="R26" s="25"/>
      <c r="S26" s="25"/>
      <c r="T26" s="124"/>
      <c r="U26" s="124"/>
      <c r="V26" s="124"/>
      <c r="W26" s="124"/>
      <c r="X26" s="124"/>
      <c r="Y26" s="14"/>
      <c r="Z26" s="124"/>
      <c r="AA26" s="124" t="s">
        <v>210</v>
      </c>
      <c r="AB26" s="124"/>
      <c r="AC26" s="124"/>
      <c r="AD26" s="124" t="str">
        <f t="shared" si="0"/>
        <v>TTACTCGC</v>
      </c>
      <c r="AE26" s="124" t="str">
        <f t="shared" si="1"/>
        <v>AATGAGCG</v>
      </c>
      <c r="AF26" s="124" t="str">
        <f t="shared" si="2"/>
        <v>AAGACGGA</v>
      </c>
      <c r="AG26" s="124" t="str">
        <f t="shared" si="3"/>
        <v>TTCTGCCT</v>
      </c>
    </row>
    <row r="27" spans="1:33" ht="15" customHeight="1">
      <c r="A27" s="14"/>
      <c r="B27" s="60">
        <v>26</v>
      </c>
      <c r="C27" s="60" t="s">
        <v>424</v>
      </c>
      <c r="D27" s="14"/>
      <c r="E27" s="14"/>
      <c r="F27" s="25">
        <v>708</v>
      </c>
      <c r="G27" s="25" t="s">
        <v>296</v>
      </c>
      <c r="H27" s="8" t="s">
        <v>427</v>
      </c>
      <c r="I27" s="60" t="s">
        <v>424</v>
      </c>
      <c r="J27" s="60">
        <v>27</v>
      </c>
      <c r="K27" s="60" t="s">
        <v>428</v>
      </c>
      <c r="L27" s="25">
        <v>707</v>
      </c>
      <c r="M27" s="25" t="s">
        <v>278</v>
      </c>
      <c r="N27" s="124"/>
      <c r="O27" s="124"/>
      <c r="P27" s="127" t="s">
        <v>429</v>
      </c>
      <c r="Q27" s="127" t="s">
        <v>430</v>
      </c>
      <c r="R27" s="25"/>
      <c r="S27" s="25"/>
      <c r="T27" s="124"/>
      <c r="U27" s="124"/>
      <c r="V27" s="124"/>
      <c r="W27" s="124"/>
      <c r="X27" s="124"/>
      <c r="Y27" s="14"/>
      <c r="Z27" s="124"/>
      <c r="AA27" s="124" t="s">
        <v>227</v>
      </c>
      <c r="AB27" s="124"/>
      <c r="AC27" s="124"/>
      <c r="AD27" s="124" t="str">
        <f t="shared" si="0"/>
        <v>CCTTAGAG</v>
      </c>
      <c r="AE27" s="124" t="str">
        <f t="shared" si="1"/>
        <v>GGAATCTC</v>
      </c>
      <c r="AF27" s="124" t="str">
        <f t="shared" si="2"/>
        <v>CGAGTCCT</v>
      </c>
      <c r="AG27" s="124" t="str">
        <f t="shared" si="3"/>
        <v>GCTCAGGA</v>
      </c>
    </row>
    <row r="28" spans="1:33" ht="15" customHeight="1">
      <c r="A28" s="14"/>
      <c r="B28" s="60">
        <v>27</v>
      </c>
      <c r="C28" s="60" t="s">
        <v>428</v>
      </c>
      <c r="D28" s="14"/>
      <c r="E28" s="14"/>
      <c r="F28" s="25">
        <v>709</v>
      </c>
      <c r="G28" s="25" t="s">
        <v>307</v>
      </c>
      <c r="H28" s="8" t="s">
        <v>431</v>
      </c>
      <c r="I28" s="60" t="s">
        <v>428</v>
      </c>
      <c r="J28" s="60">
        <v>28</v>
      </c>
      <c r="K28" s="60" t="s">
        <v>432</v>
      </c>
      <c r="L28" s="25">
        <v>708</v>
      </c>
      <c r="M28" s="25" t="s">
        <v>296</v>
      </c>
      <c r="N28" s="124"/>
      <c r="O28" s="124"/>
      <c r="P28" s="127" t="s">
        <v>433</v>
      </c>
      <c r="Q28" s="127" t="s">
        <v>434</v>
      </c>
      <c r="R28" s="124"/>
      <c r="S28" s="124"/>
      <c r="T28" s="124"/>
      <c r="U28" s="124"/>
      <c r="V28" s="124"/>
      <c r="W28" s="124"/>
      <c r="X28" s="124"/>
      <c r="Y28" s="14"/>
      <c r="Z28" s="124"/>
      <c r="AA28" s="124" t="s">
        <v>244</v>
      </c>
      <c r="AB28" s="124"/>
      <c r="AC28" s="124"/>
      <c r="AD28" s="124" t="str">
        <f t="shared" si="0"/>
        <v>AAGACTTA</v>
      </c>
      <c r="AE28" s="124" t="str">
        <f t="shared" si="1"/>
        <v>TTCTGAAT</v>
      </c>
      <c r="AF28" s="124" t="str">
        <f t="shared" si="2"/>
        <v>TCCTCAGG</v>
      </c>
      <c r="AG28" s="124" t="str">
        <f t="shared" si="3"/>
        <v>AGGAGTCC</v>
      </c>
    </row>
    <row r="29" spans="1:33" ht="15" customHeight="1">
      <c r="A29" s="14"/>
      <c r="B29" s="60">
        <v>28</v>
      </c>
      <c r="C29" s="60" t="s">
        <v>432</v>
      </c>
      <c r="D29" s="14"/>
      <c r="E29" s="14"/>
      <c r="F29" s="25">
        <v>710</v>
      </c>
      <c r="G29" s="25" t="s">
        <v>318</v>
      </c>
      <c r="H29" s="8" t="s">
        <v>435</v>
      </c>
      <c r="I29" s="60" t="s">
        <v>432</v>
      </c>
      <c r="J29" s="60">
        <v>29</v>
      </c>
      <c r="K29" s="60" t="s">
        <v>436</v>
      </c>
      <c r="L29" s="25">
        <v>709</v>
      </c>
      <c r="M29" s="25" t="s">
        <v>307</v>
      </c>
      <c r="N29" s="124"/>
      <c r="O29" s="124"/>
      <c r="P29" s="127" t="s">
        <v>437</v>
      </c>
      <c r="Q29" s="127" t="s">
        <v>438</v>
      </c>
      <c r="R29" s="124"/>
      <c r="S29" s="124"/>
      <c r="T29" s="124"/>
      <c r="U29" s="124"/>
      <c r="V29" s="124"/>
      <c r="W29" s="124"/>
      <c r="X29" s="124"/>
      <c r="Y29" s="14"/>
      <c r="Z29" s="124"/>
      <c r="AA29" s="124" t="s">
        <v>261</v>
      </c>
      <c r="AB29" s="124"/>
      <c r="AC29" s="124"/>
      <c r="AD29" s="124" t="str">
        <f t="shared" si="0"/>
        <v>TGCTTAAG</v>
      </c>
      <c r="AE29" s="124" t="str">
        <f t="shared" si="1"/>
        <v>ACGAATTC</v>
      </c>
      <c r="AF29" s="124" t="str">
        <f t="shared" si="2"/>
        <v>GTACGGAT</v>
      </c>
      <c r="AG29" s="124" t="str">
        <f t="shared" si="3"/>
        <v>CATGCCTA</v>
      </c>
    </row>
    <row r="30" spans="1:33" ht="15" customHeight="1">
      <c r="A30" s="14"/>
      <c r="B30" s="60">
        <v>29</v>
      </c>
      <c r="C30" s="60" t="s">
        <v>436</v>
      </c>
      <c r="D30" s="14"/>
      <c r="E30" s="14"/>
      <c r="F30" s="25">
        <v>711</v>
      </c>
      <c r="G30" s="25" t="s">
        <v>328</v>
      </c>
      <c r="H30" s="8" t="s">
        <v>439</v>
      </c>
      <c r="I30" s="60" t="s">
        <v>436</v>
      </c>
      <c r="J30" s="60">
        <v>30</v>
      </c>
      <c r="K30" s="60" t="s">
        <v>440</v>
      </c>
      <c r="L30" s="25">
        <v>710</v>
      </c>
      <c r="M30" s="25" t="s">
        <v>318</v>
      </c>
      <c r="N30" s="124"/>
      <c r="O30" s="124"/>
      <c r="P30" s="127" t="s">
        <v>441</v>
      </c>
      <c r="Q30" s="127" t="s">
        <v>442</v>
      </c>
      <c r="R30" s="124"/>
      <c r="S30" s="124"/>
      <c r="T30" s="124"/>
      <c r="U30" s="124"/>
      <c r="V30" s="124"/>
      <c r="W30" s="124"/>
      <c r="X30" s="124"/>
      <c r="Y30" s="14"/>
      <c r="Z30" s="124"/>
      <c r="AA30" s="124" t="s">
        <v>278</v>
      </c>
      <c r="AB30" s="124"/>
      <c r="AC30" s="124"/>
      <c r="AD30" s="124" t="str">
        <f t="shared" si="0"/>
        <v>TCGAAGTC</v>
      </c>
      <c r="AE30" s="124" t="str">
        <f t="shared" si="1"/>
        <v>AGCTTCAG</v>
      </c>
      <c r="AF30" s="124" t="str">
        <f t="shared" si="2"/>
        <v>CATCTCTC</v>
      </c>
      <c r="AG30" s="124" t="str">
        <f t="shared" si="3"/>
        <v>GTAGAGAG</v>
      </c>
    </row>
    <row r="31" spans="1:33" ht="15" customHeight="1">
      <c r="A31" s="14"/>
      <c r="B31" s="60">
        <v>30</v>
      </c>
      <c r="C31" s="60" t="s">
        <v>440</v>
      </c>
      <c r="D31" s="14"/>
      <c r="E31" s="14"/>
      <c r="F31" s="25">
        <v>712</v>
      </c>
      <c r="G31" s="25" t="s">
        <v>339</v>
      </c>
      <c r="H31" s="8" t="s">
        <v>443</v>
      </c>
      <c r="I31" s="60" t="s">
        <v>440</v>
      </c>
      <c r="J31" s="60">
        <v>31</v>
      </c>
      <c r="K31" s="60" t="s">
        <v>444</v>
      </c>
      <c r="L31" s="25">
        <v>711</v>
      </c>
      <c r="M31" s="25" t="s">
        <v>328</v>
      </c>
      <c r="N31" s="124"/>
      <c r="O31" s="124"/>
      <c r="P31" s="127" t="s">
        <v>445</v>
      </c>
      <c r="Q31" s="127" t="s">
        <v>446</v>
      </c>
      <c r="R31" s="124"/>
      <c r="S31" s="124"/>
      <c r="T31" s="124"/>
      <c r="U31" s="124"/>
      <c r="V31" s="124"/>
      <c r="W31" s="124"/>
      <c r="X31" s="124"/>
      <c r="Y31" s="14"/>
      <c r="Z31" s="124"/>
      <c r="AA31" s="124" t="s">
        <v>296</v>
      </c>
      <c r="AB31" s="124"/>
      <c r="AC31" s="124"/>
      <c r="AD31" s="124" t="str">
        <f t="shared" si="0"/>
        <v>CGCGTAAT</v>
      </c>
      <c r="AE31" s="124" t="str">
        <f t="shared" si="1"/>
        <v>GCGCATTA</v>
      </c>
      <c r="AF31" s="124" t="str">
        <f t="shared" si="2"/>
        <v>GGAGAGAC</v>
      </c>
      <c r="AG31" s="124" t="str">
        <f t="shared" si="3"/>
        <v>CCTCTCTG</v>
      </c>
    </row>
    <row r="32" spans="1:33" ht="15" customHeight="1">
      <c r="A32" s="14"/>
      <c r="B32" s="60">
        <v>31</v>
      </c>
      <c r="C32" s="60" t="s">
        <v>444</v>
      </c>
      <c r="D32" s="14"/>
      <c r="E32" s="14"/>
      <c r="F32" s="25">
        <v>714</v>
      </c>
      <c r="G32" s="25" t="s">
        <v>447</v>
      </c>
      <c r="H32" s="8" t="s">
        <v>448</v>
      </c>
      <c r="I32" s="60" t="s">
        <v>444</v>
      </c>
      <c r="J32" s="60">
        <v>32</v>
      </c>
      <c r="K32" s="60" t="s">
        <v>449</v>
      </c>
      <c r="L32" s="25">
        <v>712</v>
      </c>
      <c r="M32" s="25" t="s">
        <v>339</v>
      </c>
      <c r="N32" s="124"/>
      <c r="O32" s="124"/>
      <c r="P32" s="127" t="s">
        <v>450</v>
      </c>
      <c r="Q32" s="127" t="s">
        <v>451</v>
      </c>
      <c r="R32" s="124"/>
      <c r="S32" s="124"/>
      <c r="T32" s="124"/>
      <c r="U32" s="124"/>
      <c r="V32" s="124"/>
      <c r="W32" s="124"/>
      <c r="X32" s="124"/>
      <c r="Y32" s="14"/>
      <c r="Z32" s="124"/>
      <c r="AA32" s="31" t="s">
        <v>307</v>
      </c>
      <c r="AB32" s="124"/>
      <c r="AC32" s="124"/>
      <c r="AD32" s="124" t="str">
        <f t="shared" si="0"/>
        <v>GTATCGGC</v>
      </c>
      <c r="AE32" s="124" t="str">
        <f t="shared" si="1"/>
        <v>CATAGCCG</v>
      </c>
      <c r="AF32" s="124" t="str">
        <f t="shared" si="2"/>
        <v>TCGCATCG</v>
      </c>
      <c r="AG32" s="124" t="str">
        <f t="shared" si="3"/>
        <v>AGCGTAGC</v>
      </c>
    </row>
    <row r="33" spans="1:33" ht="15" customHeight="1">
      <c r="A33" s="14"/>
      <c r="B33" s="60">
        <v>32</v>
      </c>
      <c r="C33" s="60" t="s">
        <v>449</v>
      </c>
      <c r="D33" s="14"/>
      <c r="E33" s="14"/>
      <c r="F33" s="25">
        <v>715</v>
      </c>
      <c r="G33" s="25" t="s">
        <v>452</v>
      </c>
      <c r="H33" s="8" t="s">
        <v>453</v>
      </c>
      <c r="I33" s="60" t="s">
        <v>449</v>
      </c>
      <c r="J33" s="60">
        <v>33</v>
      </c>
      <c r="K33" s="60" t="s">
        <v>454</v>
      </c>
      <c r="L33" s="25">
        <v>714</v>
      </c>
      <c r="M33" s="25" t="s">
        <v>447</v>
      </c>
      <c r="N33" s="124"/>
      <c r="O33" s="124"/>
      <c r="P33" s="127" t="s">
        <v>455</v>
      </c>
      <c r="Q33" s="127" t="s">
        <v>456</v>
      </c>
      <c r="R33" s="124"/>
      <c r="S33" s="124"/>
      <c r="T33" s="124"/>
      <c r="U33" s="124"/>
      <c r="V33" s="124"/>
      <c r="W33" s="124"/>
      <c r="X33" s="124"/>
      <c r="Y33" s="14"/>
      <c r="Z33" s="124"/>
      <c r="AA33" s="31" t="s">
        <v>318</v>
      </c>
      <c r="AB33" s="124"/>
      <c r="AC33" s="124"/>
      <c r="AD33" s="124" t="str">
        <f t="shared" si="0"/>
        <v>AAGCGCCT</v>
      </c>
      <c r="AE33" s="124" t="str">
        <f t="shared" si="1"/>
        <v>TTCGCGGA</v>
      </c>
      <c r="AF33" s="124" t="str">
        <f t="shared" si="2"/>
        <v>GTCGGAGC</v>
      </c>
      <c r="AG33" s="124" t="str">
        <f t="shared" si="3"/>
        <v>CAGCCTCG</v>
      </c>
    </row>
    <row r="34" spans="1:33" ht="15" customHeight="1">
      <c r="A34" s="14"/>
      <c r="B34" s="60">
        <v>33</v>
      </c>
      <c r="C34" s="60" t="s">
        <v>454</v>
      </c>
      <c r="D34" s="14"/>
      <c r="E34" s="14"/>
      <c r="F34" s="25">
        <v>716</v>
      </c>
      <c r="G34" s="25" t="s">
        <v>457</v>
      </c>
      <c r="H34" s="8" t="s">
        <v>458</v>
      </c>
      <c r="I34" s="60" t="s">
        <v>454</v>
      </c>
      <c r="J34" s="60">
        <v>34</v>
      </c>
      <c r="K34" s="60" t="s">
        <v>459</v>
      </c>
      <c r="L34" s="25">
        <v>715</v>
      </c>
      <c r="M34" s="25" t="s">
        <v>452</v>
      </c>
      <c r="N34" s="124"/>
      <c r="O34" s="124"/>
      <c r="P34" s="127" t="s">
        <v>460</v>
      </c>
      <c r="Q34" s="127" t="s">
        <v>461</v>
      </c>
      <c r="R34" s="124"/>
      <c r="S34" s="124"/>
      <c r="T34" s="124"/>
      <c r="U34" s="124"/>
      <c r="V34" s="124"/>
      <c r="W34" s="124"/>
      <c r="X34" s="124"/>
      <c r="Y34" s="14"/>
      <c r="Z34" s="124"/>
      <c r="AA34" s="31" t="s">
        <v>328</v>
      </c>
      <c r="AB34" s="124"/>
      <c r="AC34" s="124"/>
      <c r="AD34" s="124" t="str">
        <f t="shared" si="0"/>
        <v>CGCGCTCT</v>
      </c>
      <c r="AE34" s="124" t="str">
        <f t="shared" si="1"/>
        <v>GCGCGAGA</v>
      </c>
      <c r="AF34" s="124" t="str">
        <f t="shared" si="2"/>
        <v>ACGGAGAA</v>
      </c>
      <c r="AG34" s="124" t="str">
        <f t="shared" si="3"/>
        <v>TGCCTCTT</v>
      </c>
    </row>
    <row r="35" spans="1:33" ht="15" customHeight="1">
      <c r="A35" s="14"/>
      <c r="B35" s="60">
        <v>34</v>
      </c>
      <c r="C35" s="60" t="s">
        <v>459</v>
      </c>
      <c r="D35" s="14"/>
      <c r="E35" s="14"/>
      <c r="F35" s="25">
        <v>718</v>
      </c>
      <c r="G35" s="25" t="s">
        <v>462</v>
      </c>
      <c r="H35" s="8" t="s">
        <v>463</v>
      </c>
      <c r="I35" s="60" t="s">
        <v>459</v>
      </c>
      <c r="J35" s="60">
        <v>35</v>
      </c>
      <c r="K35" s="60" t="s">
        <v>464</v>
      </c>
      <c r="L35" s="25">
        <v>716</v>
      </c>
      <c r="M35" s="25" t="s">
        <v>457</v>
      </c>
      <c r="N35" s="124"/>
      <c r="O35" s="124"/>
      <c r="P35" s="127" t="s">
        <v>465</v>
      </c>
      <c r="Q35" s="127" t="s">
        <v>466</v>
      </c>
      <c r="R35" s="124"/>
      <c r="S35" s="124"/>
      <c r="T35" s="124"/>
      <c r="U35" s="124"/>
      <c r="V35" s="124"/>
      <c r="W35" s="124"/>
      <c r="X35" s="124"/>
      <c r="Y35" s="14"/>
      <c r="Z35" s="124"/>
      <c r="AA35" s="31" t="s">
        <v>339</v>
      </c>
      <c r="AB35" s="124"/>
      <c r="AC35" s="124"/>
      <c r="AD35" s="124" t="str">
        <f t="shared" si="0"/>
        <v>GATAGCGA</v>
      </c>
      <c r="AE35" s="124" t="str">
        <f t="shared" si="1"/>
        <v>CTATCGCT</v>
      </c>
      <c r="AF35" s="124" t="str">
        <f t="shared" si="2"/>
        <v>AGGAGATG</v>
      </c>
      <c r="AG35" s="124" t="str">
        <f t="shared" si="3"/>
        <v>TCCTCTAC</v>
      </c>
    </row>
    <row r="36" spans="1:33" ht="15" customHeight="1">
      <c r="A36" s="14"/>
      <c r="B36" s="60">
        <v>35</v>
      </c>
      <c r="C36" s="60" t="s">
        <v>464</v>
      </c>
      <c r="D36" s="14"/>
      <c r="E36" s="14"/>
      <c r="F36" s="25">
        <v>719</v>
      </c>
      <c r="G36" s="25" t="s">
        <v>467</v>
      </c>
      <c r="H36" s="8" t="s">
        <v>468</v>
      </c>
      <c r="I36" s="60" t="s">
        <v>464</v>
      </c>
      <c r="J36" s="60">
        <v>36</v>
      </c>
      <c r="K36" s="60" t="s">
        <v>469</v>
      </c>
      <c r="L36" s="25">
        <v>718</v>
      </c>
      <c r="M36" s="25" t="s">
        <v>462</v>
      </c>
      <c r="N36" s="124"/>
      <c r="O36" s="124"/>
      <c r="P36" s="127" t="s">
        <v>470</v>
      </c>
      <c r="Q36" s="127" t="s">
        <v>471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24"/>
      <c r="AE36" s="14"/>
      <c r="AF36" s="14"/>
      <c r="AG36" s="14"/>
    </row>
    <row r="37" spans="1:33" ht="15" customHeight="1">
      <c r="A37" s="14"/>
      <c r="B37" s="60">
        <v>36</v>
      </c>
      <c r="C37" s="60" t="s">
        <v>469</v>
      </c>
      <c r="D37" s="14"/>
      <c r="E37" s="14"/>
      <c r="F37" s="25">
        <v>720</v>
      </c>
      <c r="G37" s="25" t="s">
        <v>472</v>
      </c>
      <c r="H37" s="8" t="s">
        <v>473</v>
      </c>
      <c r="I37" s="60" t="s">
        <v>469</v>
      </c>
      <c r="J37" s="60">
        <v>37</v>
      </c>
      <c r="K37" s="60" t="s">
        <v>474</v>
      </c>
      <c r="L37" s="25">
        <v>719</v>
      </c>
      <c r="M37" s="25" t="s">
        <v>467</v>
      </c>
      <c r="N37" s="14"/>
      <c r="O37" s="14"/>
      <c r="P37" s="127" t="s">
        <v>475</v>
      </c>
      <c r="Q37" s="127" t="s">
        <v>476</v>
      </c>
      <c r="R37" s="14"/>
      <c r="S37" s="14"/>
      <c r="T37" s="1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4"/>
      <c r="AF37" s="14"/>
      <c r="AG37" s="14"/>
    </row>
    <row r="38" spans="1:33" ht="15" customHeight="1">
      <c r="A38" s="14"/>
      <c r="B38" s="60">
        <v>37</v>
      </c>
      <c r="C38" s="60" t="s">
        <v>474</v>
      </c>
      <c r="D38" s="14"/>
      <c r="E38" s="14"/>
      <c r="F38" s="25">
        <v>721</v>
      </c>
      <c r="G38" s="25" t="s">
        <v>477</v>
      </c>
      <c r="H38" s="8" t="s">
        <v>478</v>
      </c>
      <c r="I38" s="60" t="s">
        <v>474</v>
      </c>
      <c r="J38" s="60">
        <v>38</v>
      </c>
      <c r="K38" s="60" t="s">
        <v>479</v>
      </c>
      <c r="L38" s="25">
        <v>720</v>
      </c>
      <c r="M38" s="25" t="s">
        <v>472</v>
      </c>
      <c r="N38" s="14"/>
      <c r="O38" s="14"/>
      <c r="P38" s="127" t="s">
        <v>480</v>
      </c>
      <c r="Q38" s="127" t="s">
        <v>481</v>
      </c>
      <c r="R38" s="14"/>
      <c r="S38" s="14"/>
      <c r="T38" s="1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4"/>
      <c r="AF38" s="14"/>
      <c r="AG38" s="14"/>
    </row>
    <row r="39" spans="1:33" ht="15" customHeight="1">
      <c r="A39" s="14"/>
      <c r="B39" s="60">
        <v>38</v>
      </c>
      <c r="C39" s="60" t="s">
        <v>479</v>
      </c>
      <c r="D39" s="14"/>
      <c r="E39" s="14"/>
      <c r="F39" s="25">
        <v>722</v>
      </c>
      <c r="G39" s="25" t="s">
        <v>482</v>
      </c>
      <c r="H39" s="8" t="s">
        <v>483</v>
      </c>
      <c r="I39" s="60" t="s">
        <v>479</v>
      </c>
      <c r="J39" s="60">
        <v>39</v>
      </c>
      <c r="K39" s="60" t="s">
        <v>484</v>
      </c>
      <c r="L39" s="25">
        <v>721</v>
      </c>
      <c r="M39" s="25" t="s">
        <v>477</v>
      </c>
      <c r="N39" s="14"/>
      <c r="O39" s="14"/>
      <c r="P39" s="127" t="s">
        <v>485</v>
      </c>
      <c r="Q39" s="127" t="s">
        <v>486</v>
      </c>
      <c r="R39" s="14"/>
      <c r="S39" s="14"/>
      <c r="T39" s="14"/>
      <c r="U39" s="124"/>
      <c r="V39" s="60"/>
      <c r="W39" s="60"/>
      <c r="X39" s="124"/>
      <c r="Y39" s="124"/>
      <c r="Z39" s="124"/>
      <c r="AA39" s="124"/>
      <c r="AB39" s="124"/>
      <c r="AC39" s="124"/>
      <c r="AD39" s="14"/>
      <c r="AE39" s="14"/>
      <c r="AF39" s="14"/>
      <c r="AG39" s="14"/>
    </row>
    <row r="40" spans="1:33" ht="15" customHeight="1">
      <c r="A40" s="14"/>
      <c r="B40" s="60">
        <v>39</v>
      </c>
      <c r="C40" s="60" t="s">
        <v>484</v>
      </c>
      <c r="D40" s="14"/>
      <c r="E40" s="14"/>
      <c r="F40" s="25">
        <v>723</v>
      </c>
      <c r="G40" s="25" t="s">
        <v>487</v>
      </c>
      <c r="H40" s="8" t="s">
        <v>488</v>
      </c>
      <c r="I40" s="60" t="s">
        <v>484</v>
      </c>
      <c r="J40" s="60">
        <v>40</v>
      </c>
      <c r="K40" s="60" t="s">
        <v>489</v>
      </c>
      <c r="L40" s="25">
        <v>722</v>
      </c>
      <c r="M40" s="25" t="s">
        <v>482</v>
      </c>
      <c r="N40" s="14"/>
      <c r="O40" s="14"/>
      <c r="P40" s="127" t="s">
        <v>490</v>
      </c>
      <c r="Q40" s="127" t="s">
        <v>491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ht="15" customHeight="1">
      <c r="A41" s="14"/>
      <c r="B41" s="60">
        <v>40</v>
      </c>
      <c r="C41" s="60" t="s">
        <v>489</v>
      </c>
      <c r="D41" s="14"/>
      <c r="E41" s="14"/>
      <c r="F41" s="25">
        <v>724</v>
      </c>
      <c r="G41" s="25" t="s">
        <v>492</v>
      </c>
      <c r="H41" s="8" t="s">
        <v>493</v>
      </c>
      <c r="I41" s="60" t="s">
        <v>489</v>
      </c>
      <c r="J41" s="60">
        <v>41</v>
      </c>
      <c r="K41" s="60" t="s">
        <v>494</v>
      </c>
      <c r="L41" s="25">
        <v>723</v>
      </c>
      <c r="M41" s="25" t="s">
        <v>487</v>
      </c>
      <c r="N41" s="14"/>
      <c r="O41" s="14"/>
      <c r="P41" s="127" t="s">
        <v>495</v>
      </c>
      <c r="Q41" s="127" t="s">
        <v>496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15" customHeight="1">
      <c r="A42" s="14"/>
      <c r="B42" s="60">
        <v>41</v>
      </c>
      <c r="C42" s="60" t="s">
        <v>494</v>
      </c>
      <c r="D42" s="14"/>
      <c r="E42" s="14"/>
      <c r="F42" s="25">
        <v>726</v>
      </c>
      <c r="G42" s="25" t="s">
        <v>497</v>
      </c>
      <c r="H42" s="8" t="s">
        <v>498</v>
      </c>
      <c r="I42" s="60" t="s">
        <v>499</v>
      </c>
      <c r="J42" s="60">
        <v>42</v>
      </c>
      <c r="K42" s="60" t="s">
        <v>500</v>
      </c>
      <c r="L42" s="25">
        <v>724</v>
      </c>
      <c r="M42" s="25" t="s">
        <v>492</v>
      </c>
      <c r="N42" s="14"/>
      <c r="O42" s="14"/>
      <c r="P42" s="127" t="s">
        <v>501</v>
      </c>
      <c r="Q42" s="127" t="s">
        <v>502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ht="15" customHeight="1">
      <c r="A43" s="14"/>
      <c r="B43" s="60">
        <v>42</v>
      </c>
      <c r="C43" s="60" t="s">
        <v>500</v>
      </c>
      <c r="D43" s="14"/>
      <c r="E43" s="14"/>
      <c r="F43" s="25">
        <v>727</v>
      </c>
      <c r="G43" s="25" t="s">
        <v>503</v>
      </c>
      <c r="H43" s="8" t="s">
        <v>504</v>
      </c>
      <c r="I43" s="60" t="s">
        <v>500</v>
      </c>
      <c r="J43" s="60">
        <v>43</v>
      </c>
      <c r="K43" s="60" t="s">
        <v>505</v>
      </c>
      <c r="L43" s="25">
        <v>726</v>
      </c>
      <c r="M43" s="25" t="s">
        <v>497</v>
      </c>
      <c r="N43" s="14"/>
      <c r="O43" s="14"/>
      <c r="P43" s="127" t="s">
        <v>506</v>
      </c>
      <c r="Q43" s="127" t="s">
        <v>507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ht="15" customHeight="1">
      <c r="A44" s="14"/>
      <c r="B44" s="60">
        <v>43</v>
      </c>
      <c r="C44" s="60" t="s">
        <v>505</v>
      </c>
      <c r="D44" s="14"/>
      <c r="E44" s="14"/>
      <c r="F44" s="25">
        <v>728</v>
      </c>
      <c r="G44" s="25" t="s">
        <v>508</v>
      </c>
      <c r="H44" s="8" t="s">
        <v>509</v>
      </c>
      <c r="I44" s="60" t="s">
        <v>505</v>
      </c>
      <c r="J44" s="60">
        <v>44</v>
      </c>
      <c r="K44" s="60" t="s">
        <v>510</v>
      </c>
      <c r="L44" s="25">
        <v>727</v>
      </c>
      <c r="M44" s="25" t="s">
        <v>503</v>
      </c>
      <c r="N44" s="14"/>
      <c r="O44" s="14"/>
      <c r="P44" s="127" t="s">
        <v>511</v>
      </c>
      <c r="Q44" s="127" t="s">
        <v>512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15" customHeight="1">
      <c r="A45" s="14"/>
      <c r="B45" s="60">
        <v>44</v>
      </c>
      <c r="C45" s="60" t="s">
        <v>510</v>
      </c>
      <c r="D45" s="14"/>
      <c r="E45" s="14"/>
      <c r="F45" s="25">
        <v>729</v>
      </c>
      <c r="G45" s="25" t="s">
        <v>513</v>
      </c>
      <c r="H45" s="8" t="s">
        <v>514</v>
      </c>
      <c r="I45" s="60" t="s">
        <v>510</v>
      </c>
      <c r="J45" s="60">
        <v>45</v>
      </c>
      <c r="K45" s="60" t="s">
        <v>515</v>
      </c>
      <c r="L45" s="25">
        <v>728</v>
      </c>
      <c r="M45" s="25" t="s">
        <v>508</v>
      </c>
      <c r="N45" s="14"/>
      <c r="O45" s="14"/>
      <c r="P45" s="127" t="s">
        <v>516</v>
      </c>
      <c r="Q45" s="127" t="s">
        <v>517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ht="15" customHeight="1">
      <c r="A46" s="14"/>
      <c r="B46" s="60">
        <v>45</v>
      </c>
      <c r="C46" s="60" t="s">
        <v>515</v>
      </c>
      <c r="D46" s="14"/>
      <c r="E46" s="14"/>
      <c r="F46" s="14"/>
      <c r="G46" s="14"/>
      <c r="H46" s="8" t="s">
        <v>518</v>
      </c>
      <c r="I46" s="60" t="s">
        <v>515</v>
      </c>
      <c r="J46" s="60">
        <v>46</v>
      </c>
      <c r="K46" s="60" t="s">
        <v>519</v>
      </c>
      <c r="L46" s="25">
        <v>729</v>
      </c>
      <c r="M46" s="25" t="s">
        <v>513</v>
      </c>
      <c r="N46" s="14"/>
      <c r="O46" s="14"/>
      <c r="P46" s="127" t="s">
        <v>520</v>
      </c>
      <c r="Q46" s="127" t="s">
        <v>521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15" customHeight="1">
      <c r="A47" s="14"/>
      <c r="B47" s="60">
        <v>46</v>
      </c>
      <c r="C47" s="60" t="s">
        <v>519</v>
      </c>
      <c r="D47" s="14"/>
      <c r="E47" s="14"/>
      <c r="F47" s="14"/>
      <c r="G47" s="14"/>
      <c r="H47" s="8" t="s">
        <v>522</v>
      </c>
      <c r="I47" s="60" t="s">
        <v>519</v>
      </c>
      <c r="J47" s="60">
        <v>47</v>
      </c>
      <c r="K47" s="60" t="s">
        <v>523</v>
      </c>
      <c r="L47" s="14"/>
      <c r="M47" s="14"/>
      <c r="N47" s="14"/>
      <c r="O47" s="14"/>
      <c r="P47" s="127" t="s">
        <v>524</v>
      </c>
      <c r="Q47" s="127" t="s">
        <v>525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ht="15" customHeight="1">
      <c r="A48" s="14"/>
      <c r="B48" s="60">
        <v>47</v>
      </c>
      <c r="C48" s="60" t="s">
        <v>523</v>
      </c>
      <c r="D48" s="14"/>
      <c r="E48" s="14"/>
      <c r="F48" s="14"/>
      <c r="G48" s="14"/>
      <c r="H48" s="8" t="s">
        <v>526</v>
      </c>
      <c r="I48" s="60" t="s">
        <v>523</v>
      </c>
      <c r="J48" s="60">
        <v>48</v>
      </c>
      <c r="K48" s="60" t="s">
        <v>527</v>
      </c>
      <c r="L48" s="14"/>
      <c r="M48" s="14"/>
      <c r="N48" s="14"/>
      <c r="O48" s="14"/>
      <c r="P48" s="127" t="s">
        <v>528</v>
      </c>
      <c r="Q48" s="127" t="s">
        <v>529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ht="15" customHeight="1">
      <c r="A49" s="14"/>
      <c r="B49" s="60">
        <v>48</v>
      </c>
      <c r="C49" s="60" t="s">
        <v>527</v>
      </c>
      <c r="D49" s="14"/>
      <c r="E49" s="14"/>
      <c r="F49" s="14"/>
      <c r="G49" s="14"/>
      <c r="H49" s="8" t="s">
        <v>530</v>
      </c>
      <c r="I49" s="60" t="s">
        <v>527</v>
      </c>
      <c r="J49" s="60" t="s">
        <v>165</v>
      </c>
      <c r="K49" s="60" t="s">
        <v>166</v>
      </c>
      <c r="L49" s="14"/>
      <c r="M49" s="14"/>
      <c r="N49" s="14"/>
      <c r="O49" s="14"/>
      <c r="P49" s="127" t="s">
        <v>531</v>
      </c>
      <c r="Q49" s="127" t="s">
        <v>532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ht="15" customHeight="1">
      <c r="A50" s="14"/>
      <c r="B50" s="14"/>
      <c r="C50" s="14"/>
      <c r="D50" s="60"/>
      <c r="E50" s="60"/>
      <c r="F50" s="60"/>
      <c r="G50" s="60"/>
      <c r="H50" s="124"/>
      <c r="I50" s="14"/>
      <c r="J50" s="60" t="s">
        <v>182</v>
      </c>
      <c r="K50" s="60" t="s">
        <v>183</v>
      </c>
      <c r="L50" s="14"/>
      <c r="M50" s="14"/>
      <c r="N50" s="14"/>
      <c r="O50" s="14"/>
      <c r="P50" s="127" t="s">
        <v>533</v>
      </c>
      <c r="Q50" s="127" t="s">
        <v>534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ht="15" customHeight="1">
      <c r="A51" s="14"/>
      <c r="B51" s="14"/>
      <c r="C51" s="14"/>
      <c r="D51" s="60"/>
      <c r="E51" s="60"/>
      <c r="F51" s="60"/>
      <c r="G51" s="124"/>
      <c r="H51" s="124"/>
      <c r="I51" s="124"/>
      <c r="J51" s="60" t="s">
        <v>200</v>
      </c>
      <c r="K51" s="60" t="s">
        <v>201</v>
      </c>
      <c r="L51" s="14"/>
      <c r="M51" s="14"/>
      <c r="N51" s="14"/>
      <c r="O51" s="14"/>
      <c r="P51" s="127" t="s">
        <v>535</v>
      </c>
      <c r="Q51" s="127" t="s">
        <v>536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ht="15" customHeight="1">
      <c r="A52" s="14"/>
      <c r="B52" s="14"/>
      <c r="C52" s="14"/>
      <c r="D52" s="60"/>
      <c r="E52" s="60"/>
      <c r="F52" s="60"/>
      <c r="G52" s="60"/>
      <c r="H52" s="124"/>
      <c r="I52" s="14"/>
      <c r="J52" s="60" t="s">
        <v>217</v>
      </c>
      <c r="K52" s="60" t="s">
        <v>218</v>
      </c>
      <c r="L52" s="14"/>
      <c r="M52" s="14"/>
      <c r="N52" s="14"/>
      <c r="O52" s="14"/>
      <c r="P52" s="127" t="s">
        <v>537</v>
      </c>
      <c r="Q52" s="127" t="s">
        <v>538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15" customHeight="1">
      <c r="A53" s="14"/>
      <c r="B53" s="14"/>
      <c r="C53" s="14"/>
      <c r="D53" s="60"/>
      <c r="E53" s="60"/>
      <c r="F53" s="60"/>
      <c r="G53" s="60"/>
      <c r="H53" s="124"/>
      <c r="I53" s="14"/>
      <c r="J53" s="60" t="s">
        <v>234</v>
      </c>
      <c r="K53" s="60" t="s">
        <v>235</v>
      </c>
      <c r="L53" s="14"/>
      <c r="M53" s="14"/>
      <c r="N53" s="14"/>
      <c r="O53" s="14"/>
      <c r="P53" s="127" t="s">
        <v>539</v>
      </c>
      <c r="Q53" s="127" t="s">
        <v>540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 ht="15" customHeight="1">
      <c r="A54" s="14"/>
      <c r="B54" s="14"/>
      <c r="C54" s="14"/>
      <c r="D54" s="14"/>
      <c r="E54" s="14"/>
      <c r="F54" s="14"/>
      <c r="G54" s="14"/>
      <c r="H54" s="14"/>
      <c r="I54" s="14"/>
      <c r="J54" s="60" t="s">
        <v>251</v>
      </c>
      <c r="K54" s="60" t="s">
        <v>252</v>
      </c>
      <c r="L54" s="14"/>
      <c r="M54" s="14"/>
      <c r="N54" s="14"/>
      <c r="O54" s="14"/>
      <c r="P54" s="127" t="s">
        <v>541</v>
      </c>
      <c r="Q54" s="127" t="s">
        <v>542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ht="15" customHeight="1">
      <c r="A55" s="14"/>
      <c r="B55" s="14"/>
      <c r="C55" s="14"/>
      <c r="D55" s="14"/>
      <c r="E55" s="14"/>
      <c r="F55" s="14"/>
      <c r="G55" s="14"/>
      <c r="H55" s="14"/>
      <c r="I55" s="14"/>
      <c r="J55" s="60" t="s">
        <v>268</v>
      </c>
      <c r="K55" s="60" t="s">
        <v>151</v>
      </c>
      <c r="L55" s="14"/>
      <c r="M55" s="14"/>
      <c r="N55" s="14"/>
      <c r="O55" s="14"/>
      <c r="P55" s="127" t="s">
        <v>543</v>
      </c>
      <c r="Q55" s="127" t="s">
        <v>544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ht="15" customHeight="1">
      <c r="A56" s="14"/>
      <c r="B56" s="14"/>
      <c r="C56" s="14"/>
      <c r="D56" s="14"/>
      <c r="E56" s="14"/>
      <c r="F56" s="14"/>
      <c r="G56" s="14"/>
      <c r="H56" s="14"/>
      <c r="I56" s="14"/>
      <c r="J56" s="60" t="s">
        <v>286</v>
      </c>
      <c r="K56" s="60" t="s">
        <v>184</v>
      </c>
      <c r="L56" s="14"/>
      <c r="M56" s="14"/>
      <c r="N56" s="14"/>
      <c r="O56" s="14"/>
      <c r="P56" s="127" t="s">
        <v>545</v>
      </c>
      <c r="Q56" s="127" t="s">
        <v>546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ht="15" customHeight="1">
      <c r="A57" s="14"/>
      <c r="B57" s="14"/>
      <c r="C57" s="14"/>
      <c r="D57" s="14"/>
      <c r="E57" s="14"/>
      <c r="F57" s="14"/>
      <c r="G57" s="14"/>
      <c r="H57" s="14"/>
      <c r="I57" s="14"/>
      <c r="J57" s="60" t="s">
        <v>303</v>
      </c>
      <c r="K57" s="60" t="s">
        <v>269</v>
      </c>
      <c r="L57" s="14"/>
      <c r="M57" s="14"/>
      <c r="N57" s="14"/>
      <c r="O57" s="14"/>
      <c r="P57" s="127" t="s">
        <v>547</v>
      </c>
      <c r="Q57" s="127" t="s">
        <v>548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60" t="s">
        <v>314</v>
      </c>
      <c r="K58" s="60" t="s">
        <v>287</v>
      </c>
      <c r="L58" s="14"/>
      <c r="M58" s="14"/>
      <c r="N58" s="14"/>
      <c r="O58" s="14"/>
      <c r="P58" s="127" t="s">
        <v>549</v>
      </c>
      <c r="Q58" s="127" t="s">
        <v>550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ht="15" customHeight="1">
      <c r="A59" s="14"/>
      <c r="B59" s="14"/>
      <c r="C59" s="14"/>
      <c r="D59" s="14"/>
      <c r="E59" s="14"/>
      <c r="F59" s="14"/>
      <c r="G59" s="14"/>
      <c r="H59" s="14"/>
      <c r="I59" s="14"/>
      <c r="J59" s="60" t="s">
        <v>325</v>
      </c>
      <c r="K59" s="60" t="s">
        <v>304</v>
      </c>
      <c r="L59" s="14"/>
      <c r="M59" s="14"/>
      <c r="N59" s="14"/>
      <c r="O59" s="14"/>
      <c r="P59" s="127" t="s">
        <v>551</v>
      </c>
      <c r="Q59" s="127" t="s">
        <v>552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ht="15" customHeight="1">
      <c r="A60" s="14"/>
      <c r="B60" s="14"/>
      <c r="C60" s="14"/>
      <c r="D60" s="14"/>
      <c r="E60" s="14"/>
      <c r="F60" s="14"/>
      <c r="G60" s="14"/>
      <c r="H60" s="14"/>
      <c r="I60" s="14"/>
      <c r="J60" s="60" t="s">
        <v>335</v>
      </c>
      <c r="K60" s="60" t="s">
        <v>315</v>
      </c>
      <c r="L60" s="14"/>
      <c r="M60" s="14"/>
      <c r="N60" s="14"/>
      <c r="O60" s="14"/>
      <c r="P60" s="127" t="s">
        <v>553</v>
      </c>
      <c r="Q60" s="127" t="s">
        <v>554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ht="15" customHeight="1">
      <c r="A61" s="60"/>
      <c r="B61" s="60"/>
      <c r="C61" s="60"/>
      <c r="D61" s="60"/>
      <c r="E61" s="124"/>
      <c r="F61" s="14"/>
      <c r="G61" s="14"/>
      <c r="H61" s="14"/>
      <c r="I61" s="14"/>
      <c r="J61" s="60" t="s">
        <v>346</v>
      </c>
      <c r="K61" s="60" t="s">
        <v>336</v>
      </c>
      <c r="L61" s="14"/>
      <c r="M61" s="14"/>
      <c r="N61" s="14"/>
      <c r="O61" s="14"/>
      <c r="P61" s="127" t="s">
        <v>555</v>
      </c>
      <c r="Q61" s="127" t="s">
        <v>556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15" customHeight="1">
      <c r="A62" s="60"/>
      <c r="B62" s="60"/>
      <c r="C62" s="60"/>
      <c r="D62" s="60"/>
      <c r="E62" s="124"/>
      <c r="F62" s="14"/>
      <c r="G62" s="14"/>
      <c r="H62" s="14"/>
      <c r="I62" s="14"/>
      <c r="J62" s="60" t="s">
        <v>353</v>
      </c>
      <c r="K62" s="60" t="s">
        <v>347</v>
      </c>
      <c r="L62" s="14"/>
      <c r="M62" s="14"/>
      <c r="N62" s="14"/>
      <c r="O62" s="14"/>
      <c r="P62" s="127" t="s">
        <v>557</v>
      </c>
      <c r="Q62" s="127" t="s">
        <v>558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 ht="15" customHeight="1">
      <c r="A63" s="60"/>
      <c r="B63" s="60"/>
      <c r="C63" s="60"/>
      <c r="D63" s="60"/>
      <c r="E63" s="124"/>
      <c r="F63" s="14"/>
      <c r="G63" s="14"/>
      <c r="H63" s="14"/>
      <c r="I63" s="14"/>
      <c r="J63" s="60" t="s">
        <v>362</v>
      </c>
      <c r="K63" s="60" t="s">
        <v>354</v>
      </c>
      <c r="L63" s="14"/>
      <c r="M63" s="14"/>
      <c r="N63" s="14"/>
      <c r="O63" s="14"/>
      <c r="P63" s="127" t="s">
        <v>559</v>
      </c>
      <c r="Q63" s="127" t="s">
        <v>560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ht="15" customHeight="1">
      <c r="A64" s="60"/>
      <c r="B64" s="60"/>
      <c r="C64" s="60"/>
      <c r="D64" s="60"/>
      <c r="E64" s="124"/>
      <c r="F64" s="14"/>
      <c r="G64" s="14"/>
      <c r="H64" s="14"/>
      <c r="I64" s="14"/>
      <c r="J64" s="60" t="s">
        <v>370</v>
      </c>
      <c r="K64" s="60" t="s">
        <v>363</v>
      </c>
      <c r="L64" s="14"/>
      <c r="M64" s="14"/>
      <c r="N64" s="14"/>
      <c r="O64" s="14"/>
      <c r="P64" s="127" t="s">
        <v>561</v>
      </c>
      <c r="Q64" s="127" t="s">
        <v>562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15" customHeight="1">
      <c r="A65" s="60"/>
      <c r="B65" s="60"/>
      <c r="C65" s="60"/>
      <c r="D65" s="60"/>
      <c r="E65" s="124"/>
      <c r="F65" s="14"/>
      <c r="G65" s="14"/>
      <c r="H65" s="14"/>
      <c r="I65" s="14"/>
      <c r="J65" s="60" t="s">
        <v>378</v>
      </c>
      <c r="K65" s="60" t="s">
        <v>371</v>
      </c>
      <c r="L65" s="14"/>
      <c r="M65" s="14"/>
      <c r="N65" s="14"/>
      <c r="O65" s="14"/>
      <c r="P65" s="127" t="s">
        <v>563</v>
      </c>
      <c r="Q65" s="127" t="s">
        <v>564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15" customHeight="1">
      <c r="A66" s="60"/>
      <c r="B66" s="60"/>
      <c r="C66" s="60"/>
      <c r="D66" s="60"/>
      <c r="E66" s="124"/>
      <c r="F66" s="14"/>
      <c r="G66" s="14"/>
      <c r="H66" s="14"/>
      <c r="I66" s="14"/>
      <c r="J66" s="60" t="s">
        <v>386</v>
      </c>
      <c r="K66" s="60" t="s">
        <v>379</v>
      </c>
      <c r="L66" s="14"/>
      <c r="M66" s="14"/>
      <c r="N66" s="14"/>
      <c r="O66" s="14"/>
      <c r="P66" s="127" t="s">
        <v>565</v>
      </c>
      <c r="Q66" s="127" t="s">
        <v>566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15" customHeight="1">
      <c r="A67" s="60"/>
      <c r="B67" s="60"/>
      <c r="C67" s="60"/>
      <c r="D67" s="60"/>
      <c r="E67" s="124"/>
      <c r="F67" s="14"/>
      <c r="G67" s="14"/>
      <c r="H67" s="14"/>
      <c r="I67" s="14"/>
      <c r="J67" s="60" t="s">
        <v>393</v>
      </c>
      <c r="K67" s="60" t="s">
        <v>387</v>
      </c>
      <c r="L67" s="14"/>
      <c r="M67" s="14"/>
      <c r="N67" s="14"/>
      <c r="O67" s="14"/>
      <c r="P67" s="127" t="s">
        <v>567</v>
      </c>
      <c r="Q67" s="127" t="s">
        <v>568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5" customHeight="1">
      <c r="A68" s="60"/>
      <c r="B68" s="60"/>
      <c r="C68" s="60"/>
      <c r="D68" s="60"/>
      <c r="E68" s="124"/>
      <c r="F68" s="14"/>
      <c r="G68" s="14"/>
      <c r="H68" s="14"/>
      <c r="I68" s="14"/>
      <c r="J68" s="60" t="s">
        <v>400</v>
      </c>
      <c r="K68" s="60" t="s">
        <v>394</v>
      </c>
      <c r="L68" s="14"/>
      <c r="M68" s="14"/>
      <c r="N68" s="14"/>
      <c r="O68" s="14"/>
      <c r="P68" s="127" t="s">
        <v>569</v>
      </c>
      <c r="Q68" s="127" t="s">
        <v>570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15" customHeight="1">
      <c r="A69" s="60"/>
      <c r="B69" s="60"/>
      <c r="C69" s="60"/>
      <c r="D69" s="60"/>
      <c r="E69" s="124"/>
      <c r="F69" s="14"/>
      <c r="G69" s="14"/>
      <c r="H69" s="14"/>
      <c r="I69" s="14"/>
      <c r="J69" s="60" t="s">
        <v>405</v>
      </c>
      <c r="K69" s="60" t="s">
        <v>401</v>
      </c>
      <c r="L69" s="14"/>
      <c r="M69" s="14"/>
      <c r="N69" s="14"/>
      <c r="O69" s="14"/>
      <c r="P69" s="127" t="s">
        <v>571</v>
      </c>
      <c r="Q69" s="127" t="s">
        <v>572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ht="15" customHeight="1">
      <c r="A70" s="60"/>
      <c r="B70" s="60"/>
      <c r="C70" s="60"/>
      <c r="D70" s="60"/>
      <c r="E70" s="124"/>
      <c r="F70" s="14"/>
      <c r="G70" s="14"/>
      <c r="H70" s="14"/>
      <c r="I70" s="14"/>
      <c r="J70" s="60" t="s">
        <v>410</v>
      </c>
      <c r="K70" s="60" t="s">
        <v>406</v>
      </c>
      <c r="L70" s="14"/>
      <c r="M70" s="14"/>
      <c r="N70" s="14"/>
      <c r="O70" s="14"/>
      <c r="P70" s="127" t="s">
        <v>573</v>
      </c>
      <c r="Q70" s="127" t="s">
        <v>574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ht="15" customHeight="1">
      <c r="A71" s="60"/>
      <c r="B71" s="60"/>
      <c r="C71" s="60"/>
      <c r="D71" s="60"/>
      <c r="E71" s="124"/>
      <c r="F71" s="14"/>
      <c r="G71" s="14"/>
      <c r="H71" s="14"/>
      <c r="I71" s="14"/>
      <c r="J71" s="60" t="s">
        <v>415</v>
      </c>
      <c r="K71" s="60" t="s">
        <v>411</v>
      </c>
      <c r="L71" s="14"/>
      <c r="M71" s="14"/>
      <c r="N71" s="14"/>
      <c r="O71" s="14"/>
      <c r="P71" s="127" t="s">
        <v>575</v>
      </c>
      <c r="Q71" s="127" t="s">
        <v>576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ht="15" customHeight="1">
      <c r="A72" s="60"/>
      <c r="B72" s="60"/>
      <c r="C72" s="60"/>
      <c r="D72" s="60"/>
      <c r="E72" s="124"/>
      <c r="F72" s="14"/>
      <c r="G72" s="14"/>
      <c r="H72" s="14"/>
      <c r="I72" s="14"/>
      <c r="J72" s="60" t="s">
        <v>419</v>
      </c>
      <c r="K72" s="60" t="s">
        <v>416</v>
      </c>
      <c r="L72" s="14"/>
      <c r="M72" s="14"/>
      <c r="N72" s="14"/>
      <c r="O72" s="14"/>
      <c r="P72" s="127" t="s">
        <v>577</v>
      </c>
      <c r="Q72" s="127" t="s">
        <v>578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ht="15" customHeight="1">
      <c r="A73" s="60"/>
      <c r="B73" s="60"/>
      <c r="C73" s="60"/>
      <c r="D73" s="60"/>
      <c r="E73" s="124"/>
      <c r="F73" s="14"/>
      <c r="G73" s="14"/>
      <c r="H73" s="14"/>
      <c r="I73" s="14"/>
      <c r="J73" s="60" t="s">
        <v>423</v>
      </c>
      <c r="K73" s="60" t="s">
        <v>420</v>
      </c>
      <c r="L73" s="14"/>
      <c r="M73" s="14"/>
      <c r="N73" s="14"/>
      <c r="O73" s="14"/>
      <c r="P73" s="127" t="s">
        <v>579</v>
      </c>
      <c r="Q73" s="127" t="s">
        <v>580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ht="15" customHeight="1">
      <c r="A74" s="60"/>
      <c r="B74" s="60"/>
      <c r="C74" s="60"/>
      <c r="D74" s="60"/>
      <c r="E74" s="124"/>
      <c r="F74" s="14"/>
      <c r="G74" s="14"/>
      <c r="H74" s="14"/>
      <c r="I74" s="14"/>
      <c r="J74" s="60" t="s">
        <v>427</v>
      </c>
      <c r="K74" s="60" t="s">
        <v>424</v>
      </c>
      <c r="L74" s="14"/>
      <c r="M74" s="14"/>
      <c r="N74" s="14"/>
      <c r="O74" s="14"/>
      <c r="P74" s="127" t="s">
        <v>581</v>
      </c>
      <c r="Q74" s="127" t="s">
        <v>582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ht="15" customHeight="1">
      <c r="A75" s="124"/>
      <c r="B75" s="60"/>
      <c r="C75" s="60"/>
      <c r="D75" s="60"/>
      <c r="E75" s="124"/>
      <c r="F75" s="124"/>
      <c r="G75" s="124"/>
      <c r="H75" s="124"/>
      <c r="I75" s="124"/>
      <c r="J75" s="60" t="s">
        <v>431</v>
      </c>
      <c r="K75" s="60" t="s">
        <v>428</v>
      </c>
      <c r="L75" s="14"/>
      <c r="M75" s="14"/>
      <c r="N75" s="14"/>
      <c r="O75" s="14"/>
      <c r="P75" s="127" t="s">
        <v>583</v>
      </c>
      <c r="Q75" s="127" t="s">
        <v>584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ht="15" customHeight="1">
      <c r="A76" s="124"/>
      <c r="B76" s="60"/>
      <c r="C76" s="60"/>
      <c r="D76" s="60"/>
      <c r="E76" s="124"/>
      <c r="F76" s="124"/>
      <c r="G76" s="124"/>
      <c r="H76" s="124"/>
      <c r="I76" s="124"/>
      <c r="J76" s="60" t="s">
        <v>435</v>
      </c>
      <c r="K76" s="60" t="s">
        <v>432</v>
      </c>
      <c r="L76" s="124"/>
      <c r="M76" s="14"/>
      <c r="N76" s="14"/>
      <c r="O76" s="14"/>
      <c r="P76" s="127" t="s">
        <v>585</v>
      </c>
      <c r="Q76" s="127" t="s">
        <v>586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ht="15" customHeight="1">
      <c r="A77" s="124"/>
      <c r="B77" s="60"/>
      <c r="C77" s="60"/>
      <c r="D77" s="60"/>
      <c r="E77" s="124"/>
      <c r="F77" s="124"/>
      <c r="G77" s="124"/>
      <c r="H77" s="124"/>
      <c r="I77" s="124"/>
      <c r="J77" s="60" t="s">
        <v>439</v>
      </c>
      <c r="K77" s="60" t="s">
        <v>436</v>
      </c>
      <c r="L77" s="124"/>
      <c r="M77" s="14"/>
      <c r="N77" s="14"/>
      <c r="O77" s="14"/>
      <c r="P77" s="127" t="s">
        <v>587</v>
      </c>
      <c r="Q77" s="127" t="s">
        <v>588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ht="15" customHeight="1">
      <c r="A78" s="124"/>
      <c r="B78" s="60"/>
      <c r="C78" s="60"/>
      <c r="D78" s="60"/>
      <c r="E78" s="124"/>
      <c r="F78" s="124"/>
      <c r="G78" s="124"/>
      <c r="H78" s="124"/>
      <c r="I78" s="124"/>
      <c r="J78" s="60" t="s">
        <v>443</v>
      </c>
      <c r="K78" s="60" t="s">
        <v>440</v>
      </c>
      <c r="L78" s="124"/>
      <c r="M78" s="124"/>
      <c r="N78" s="124"/>
      <c r="O78" s="124"/>
      <c r="P78" s="127" t="s">
        <v>589</v>
      </c>
      <c r="Q78" s="127" t="s">
        <v>590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 ht="15" customHeight="1">
      <c r="A79" s="124"/>
      <c r="B79" s="60"/>
      <c r="C79" s="60"/>
      <c r="D79" s="60"/>
      <c r="E79" s="124"/>
      <c r="F79" s="124"/>
      <c r="G79" s="124"/>
      <c r="H79" s="124"/>
      <c r="I79" s="124"/>
      <c r="J79" s="60" t="s">
        <v>448</v>
      </c>
      <c r="K79" s="60" t="s">
        <v>444</v>
      </c>
      <c r="L79" s="124"/>
      <c r="M79" s="124"/>
      <c r="N79" s="124"/>
      <c r="O79" s="124"/>
      <c r="P79" s="127" t="s">
        <v>591</v>
      </c>
      <c r="Q79" s="127" t="s">
        <v>592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ht="15" customHeight="1">
      <c r="A80" s="124"/>
      <c r="B80" s="60"/>
      <c r="C80" s="60"/>
      <c r="D80" s="60"/>
      <c r="E80" s="124"/>
      <c r="F80" s="124"/>
      <c r="G80" s="124"/>
      <c r="H80" s="124"/>
      <c r="I80" s="124"/>
      <c r="J80" s="60" t="s">
        <v>453</v>
      </c>
      <c r="K80" s="60" t="s">
        <v>449</v>
      </c>
      <c r="L80" s="124"/>
      <c r="M80" s="124"/>
      <c r="N80" s="124"/>
      <c r="O80" s="124"/>
      <c r="P80" s="127" t="s">
        <v>593</v>
      </c>
      <c r="Q80" s="127" t="s">
        <v>594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ht="15" customHeight="1">
      <c r="A81" s="124"/>
      <c r="B81" s="60"/>
      <c r="C81" s="60"/>
      <c r="D81" s="60"/>
      <c r="E81" s="124"/>
      <c r="F81" s="124"/>
      <c r="G81" s="124"/>
      <c r="H81" s="124"/>
      <c r="I81" s="124"/>
      <c r="J81" s="60" t="s">
        <v>458</v>
      </c>
      <c r="K81" s="60" t="s">
        <v>454</v>
      </c>
      <c r="L81" s="124"/>
      <c r="M81" s="124"/>
      <c r="N81" s="124"/>
      <c r="O81" s="124"/>
      <c r="P81" s="127" t="s">
        <v>595</v>
      </c>
      <c r="Q81" s="127" t="s">
        <v>596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ht="15" customHeight="1">
      <c r="A82" s="124"/>
      <c r="B82" s="60"/>
      <c r="C82" s="60"/>
      <c r="D82" s="60"/>
      <c r="E82" s="124"/>
      <c r="F82" s="124"/>
      <c r="G82" s="124"/>
      <c r="H82" s="124"/>
      <c r="I82" s="124"/>
      <c r="J82" s="60" t="s">
        <v>463</v>
      </c>
      <c r="K82" s="60" t="s">
        <v>459</v>
      </c>
      <c r="L82" s="124"/>
      <c r="M82" s="124"/>
      <c r="N82" s="124"/>
      <c r="O82" s="124"/>
      <c r="P82" s="127" t="s">
        <v>597</v>
      </c>
      <c r="Q82" s="127" t="s">
        <v>598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ht="15" customHeight="1">
      <c r="A83" s="124"/>
      <c r="B83" s="60"/>
      <c r="C83" s="60"/>
      <c r="D83" s="60"/>
      <c r="E83" s="124"/>
      <c r="F83" s="124"/>
      <c r="G83" s="124"/>
      <c r="H83" s="124"/>
      <c r="I83" s="124"/>
      <c r="J83" s="60" t="s">
        <v>468</v>
      </c>
      <c r="K83" s="60" t="s">
        <v>464</v>
      </c>
      <c r="L83" s="124"/>
      <c r="M83" s="124"/>
      <c r="N83" s="124"/>
      <c r="O83" s="124"/>
      <c r="P83" s="127" t="s">
        <v>599</v>
      </c>
      <c r="Q83" s="127" t="s">
        <v>600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ht="15" customHeight="1">
      <c r="A84" s="124"/>
      <c r="B84" s="60"/>
      <c r="C84" s="60"/>
      <c r="D84" s="60"/>
      <c r="E84" s="124"/>
      <c r="F84" s="124"/>
      <c r="G84" s="124"/>
      <c r="H84" s="124"/>
      <c r="I84" s="124"/>
      <c r="J84" s="60" t="s">
        <v>473</v>
      </c>
      <c r="K84" s="60" t="s">
        <v>469</v>
      </c>
      <c r="L84" s="124"/>
      <c r="M84" s="124"/>
      <c r="N84" s="124"/>
      <c r="O84" s="124"/>
      <c r="P84" s="127" t="s">
        <v>601</v>
      </c>
      <c r="Q84" s="127" t="s">
        <v>602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ht="15" customHeight="1">
      <c r="A85" s="124"/>
      <c r="B85" s="60"/>
      <c r="C85" s="60"/>
      <c r="D85" s="60"/>
      <c r="E85" s="124"/>
      <c r="F85" s="124"/>
      <c r="G85" s="124"/>
      <c r="H85" s="124"/>
      <c r="I85" s="124"/>
      <c r="J85" s="60" t="s">
        <v>478</v>
      </c>
      <c r="K85" s="60" t="s">
        <v>474</v>
      </c>
      <c r="L85" s="124"/>
      <c r="M85" s="124"/>
      <c r="N85" s="124"/>
      <c r="O85" s="124"/>
      <c r="P85" s="127" t="s">
        <v>603</v>
      </c>
      <c r="Q85" s="127" t="s">
        <v>604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ht="15" customHeight="1">
      <c r="A86" s="124"/>
      <c r="B86" s="60"/>
      <c r="C86" s="60"/>
      <c r="D86" s="60"/>
      <c r="E86" s="124"/>
      <c r="F86" s="124"/>
      <c r="G86" s="124"/>
      <c r="H86" s="124"/>
      <c r="I86" s="124"/>
      <c r="J86" s="60" t="s">
        <v>483</v>
      </c>
      <c r="K86" s="60" t="s">
        <v>479</v>
      </c>
      <c r="L86" s="124"/>
      <c r="M86" s="124"/>
      <c r="N86" s="124"/>
      <c r="O86" s="124"/>
      <c r="P86" s="127" t="s">
        <v>605</v>
      </c>
      <c r="Q86" s="127" t="s">
        <v>606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1:33" ht="15" customHeight="1">
      <c r="A87" s="124"/>
      <c r="B87" s="60"/>
      <c r="C87" s="60"/>
      <c r="D87" s="60"/>
      <c r="E87" s="124"/>
      <c r="F87" s="124"/>
      <c r="G87" s="124"/>
      <c r="H87" s="124"/>
      <c r="I87" s="124"/>
      <c r="J87" s="60" t="s">
        <v>488</v>
      </c>
      <c r="K87" s="60" t="s">
        <v>484</v>
      </c>
      <c r="L87" s="124"/>
      <c r="M87" s="124"/>
      <c r="N87" s="124"/>
      <c r="O87" s="124"/>
      <c r="P87" s="127" t="s">
        <v>607</v>
      </c>
      <c r="Q87" s="127" t="s">
        <v>608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ht="15" customHeight="1">
      <c r="A88" s="124"/>
      <c r="B88" s="60"/>
      <c r="C88" s="60"/>
      <c r="D88" s="60"/>
      <c r="E88" s="124"/>
      <c r="F88" s="124"/>
      <c r="G88" s="124"/>
      <c r="H88" s="124"/>
      <c r="I88" s="124"/>
      <c r="J88" s="60" t="s">
        <v>493</v>
      </c>
      <c r="K88" s="60" t="s">
        <v>489</v>
      </c>
      <c r="L88" s="124"/>
      <c r="M88" s="124"/>
      <c r="N88" s="124"/>
      <c r="O88" s="124"/>
      <c r="P88" s="127" t="s">
        <v>609</v>
      </c>
      <c r="Q88" s="127" t="s">
        <v>610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ht="15" customHeight="1">
      <c r="A89" s="124"/>
      <c r="B89" s="60"/>
      <c r="C89" s="60"/>
      <c r="D89" s="60"/>
      <c r="E89" s="124"/>
      <c r="F89" s="124"/>
      <c r="G89" s="124"/>
      <c r="H89" s="124"/>
      <c r="I89" s="124"/>
      <c r="J89" s="60" t="s">
        <v>498</v>
      </c>
      <c r="K89" s="60" t="s">
        <v>499</v>
      </c>
      <c r="L89" s="124"/>
      <c r="M89" s="124"/>
      <c r="N89" s="124"/>
      <c r="O89" s="124"/>
      <c r="P89" s="127" t="s">
        <v>611</v>
      </c>
      <c r="Q89" s="127" t="s">
        <v>612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ht="15" customHeight="1">
      <c r="A90" s="124"/>
      <c r="B90" s="60"/>
      <c r="C90" s="60"/>
      <c r="D90" s="60"/>
      <c r="E90" s="124"/>
      <c r="F90" s="124"/>
      <c r="G90" s="124"/>
      <c r="H90" s="124"/>
      <c r="I90" s="124"/>
      <c r="J90" s="60" t="s">
        <v>504</v>
      </c>
      <c r="K90" s="60" t="s">
        <v>500</v>
      </c>
      <c r="L90" s="124"/>
      <c r="M90" s="124"/>
      <c r="N90" s="124"/>
      <c r="O90" s="124"/>
      <c r="P90" s="127" t="s">
        <v>613</v>
      </c>
      <c r="Q90" s="127" t="s">
        <v>614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ht="15" customHeight="1">
      <c r="A91" s="124"/>
      <c r="B91" s="60"/>
      <c r="C91" s="60"/>
      <c r="D91" s="60"/>
      <c r="E91" s="124"/>
      <c r="F91" s="124"/>
      <c r="G91" s="124"/>
      <c r="H91" s="124"/>
      <c r="I91" s="124"/>
      <c r="J91" s="60" t="s">
        <v>509</v>
      </c>
      <c r="K91" s="60" t="s">
        <v>505</v>
      </c>
      <c r="L91" s="124"/>
      <c r="M91" s="124"/>
      <c r="N91" s="124"/>
      <c r="O91" s="124"/>
      <c r="P91" s="127" t="s">
        <v>615</v>
      </c>
      <c r="Q91" s="127" t="s">
        <v>616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ht="15" customHeight="1">
      <c r="A92" s="124"/>
      <c r="B92" s="60"/>
      <c r="C92" s="60"/>
      <c r="D92" s="60"/>
      <c r="E92" s="124"/>
      <c r="F92" s="124"/>
      <c r="G92" s="124"/>
      <c r="H92" s="124"/>
      <c r="I92" s="124"/>
      <c r="J92" s="60" t="s">
        <v>514</v>
      </c>
      <c r="K92" s="60" t="s">
        <v>510</v>
      </c>
      <c r="L92" s="124"/>
      <c r="M92" s="124"/>
      <c r="N92" s="124"/>
      <c r="O92" s="124"/>
      <c r="P92" s="127" t="s">
        <v>617</v>
      </c>
      <c r="Q92" s="127" t="s">
        <v>618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ht="15" customHeight="1">
      <c r="A93" s="124"/>
      <c r="B93" s="60"/>
      <c r="C93" s="60"/>
      <c r="D93" s="60"/>
      <c r="E93" s="124"/>
      <c r="F93" s="124"/>
      <c r="G93" s="124"/>
      <c r="H93" s="124"/>
      <c r="I93" s="124"/>
      <c r="J93" s="60" t="s">
        <v>518</v>
      </c>
      <c r="K93" s="60" t="s">
        <v>515</v>
      </c>
      <c r="L93" s="124"/>
      <c r="M93" s="124"/>
      <c r="N93" s="124"/>
      <c r="O93" s="124"/>
      <c r="P93" s="127" t="s">
        <v>619</v>
      </c>
      <c r="Q93" s="127" t="s">
        <v>620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ht="15" customHeight="1">
      <c r="A94" s="124"/>
      <c r="B94" s="60"/>
      <c r="C94" s="60"/>
      <c r="D94" s="60"/>
      <c r="E94" s="124"/>
      <c r="F94" s="124"/>
      <c r="G94" s="124"/>
      <c r="H94" s="124"/>
      <c r="I94" s="124"/>
      <c r="J94" s="60" t="s">
        <v>522</v>
      </c>
      <c r="K94" s="60" t="s">
        <v>519</v>
      </c>
      <c r="L94" s="124"/>
      <c r="M94" s="124"/>
      <c r="N94" s="124"/>
      <c r="O94" s="124"/>
      <c r="P94" s="127" t="s">
        <v>621</v>
      </c>
      <c r="Q94" s="127" t="s">
        <v>622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ht="15" customHeight="1">
      <c r="A95" s="124"/>
      <c r="B95" s="60"/>
      <c r="C95" s="60"/>
      <c r="D95" s="60"/>
      <c r="E95" s="124"/>
      <c r="F95" s="124"/>
      <c r="G95" s="124"/>
      <c r="H95" s="124"/>
      <c r="I95" s="124"/>
      <c r="J95" s="60" t="s">
        <v>526</v>
      </c>
      <c r="K95" s="60" t="s">
        <v>523</v>
      </c>
      <c r="L95" s="124"/>
      <c r="M95" s="124"/>
      <c r="N95" s="124"/>
      <c r="O95" s="124"/>
      <c r="P95" s="127" t="s">
        <v>623</v>
      </c>
      <c r="Q95" s="127" t="s">
        <v>624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</row>
    <row r="96" spans="1:33" ht="15" customHeight="1">
      <c r="A96" s="124"/>
      <c r="B96" s="60"/>
      <c r="C96" s="60"/>
      <c r="D96" s="60"/>
      <c r="E96" s="124"/>
      <c r="F96" s="124"/>
      <c r="G96" s="124"/>
      <c r="H96" s="124"/>
      <c r="I96" s="124"/>
      <c r="J96" s="60" t="s">
        <v>530</v>
      </c>
      <c r="K96" s="60" t="s">
        <v>527</v>
      </c>
      <c r="L96" s="124"/>
      <c r="M96" s="124"/>
      <c r="N96" s="124"/>
      <c r="O96" s="124"/>
      <c r="P96" s="127" t="s">
        <v>625</v>
      </c>
      <c r="Q96" s="127" t="s">
        <v>626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ht="15" customHeight="1">
      <c r="A97" s="124"/>
      <c r="B97" s="60"/>
      <c r="C97" s="60"/>
      <c r="D97" s="60"/>
      <c r="E97" s="124"/>
      <c r="F97" s="124"/>
      <c r="G97" s="124"/>
      <c r="H97" s="124"/>
      <c r="I97" s="124"/>
      <c r="J97" s="60" t="s">
        <v>162</v>
      </c>
      <c r="K97" s="60" t="s">
        <v>163</v>
      </c>
      <c r="L97" s="124"/>
      <c r="M97" s="124"/>
      <c r="N97" s="124"/>
      <c r="O97" s="124"/>
      <c r="P97" s="127" t="s">
        <v>627</v>
      </c>
      <c r="Q97" s="127" t="s">
        <v>628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ht="15" customHeight="1">
      <c r="A98" s="124"/>
      <c r="B98" s="60"/>
      <c r="C98" s="60"/>
      <c r="D98" s="60"/>
      <c r="E98" s="124"/>
      <c r="F98" s="124"/>
      <c r="G98" s="124"/>
      <c r="H98" s="124"/>
      <c r="I98" s="124"/>
      <c r="J98" s="60" t="s">
        <v>179</v>
      </c>
      <c r="K98" s="60" t="s">
        <v>180</v>
      </c>
      <c r="L98" s="124"/>
      <c r="M98" s="124"/>
      <c r="N98" s="124"/>
      <c r="O98" s="124"/>
      <c r="P98" s="124"/>
      <c r="Q98" s="12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ht="15" customHeight="1">
      <c r="A99" s="124"/>
      <c r="B99" s="60"/>
      <c r="C99" s="60"/>
      <c r="D99" s="60"/>
      <c r="E99" s="124"/>
      <c r="F99" s="124"/>
      <c r="G99" s="124"/>
      <c r="H99" s="124"/>
      <c r="I99" s="124"/>
      <c r="J99" s="60" t="s">
        <v>197</v>
      </c>
      <c r="K99" s="60" t="s">
        <v>198</v>
      </c>
      <c r="L99" s="124"/>
      <c r="M99" s="124"/>
      <c r="N99" s="124"/>
      <c r="O99" s="124"/>
      <c r="P99" s="124"/>
      <c r="Q99" s="12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ht="15" customHeight="1">
      <c r="A100" s="124"/>
      <c r="B100" s="60"/>
      <c r="C100" s="60"/>
      <c r="D100" s="60"/>
      <c r="E100" s="124"/>
      <c r="F100" s="124"/>
      <c r="G100" s="124"/>
      <c r="H100" s="124"/>
      <c r="I100" s="124"/>
      <c r="J100" s="60" t="s">
        <v>214</v>
      </c>
      <c r="K100" s="60" t="s">
        <v>215</v>
      </c>
      <c r="L100" s="124"/>
      <c r="M100" s="124"/>
      <c r="N100" s="124"/>
      <c r="O100" s="124"/>
      <c r="P100" s="124"/>
      <c r="Q100" s="12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ht="15" customHeight="1">
      <c r="A101" s="124"/>
      <c r="B101" s="60"/>
      <c r="C101" s="60"/>
      <c r="D101" s="60"/>
      <c r="E101" s="124"/>
      <c r="F101" s="124"/>
      <c r="G101" s="124"/>
      <c r="H101" s="124"/>
      <c r="I101" s="124"/>
      <c r="J101" s="60" t="s">
        <v>231</v>
      </c>
      <c r="K101" s="124" t="s">
        <v>232</v>
      </c>
      <c r="L101" s="124"/>
      <c r="M101" s="124"/>
      <c r="N101" s="124"/>
      <c r="O101" s="124"/>
      <c r="P101" s="124"/>
      <c r="Q101" s="12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ht="15" customHeight="1">
      <c r="A102" s="124"/>
      <c r="B102" s="60"/>
      <c r="C102" s="60"/>
      <c r="D102" s="60"/>
      <c r="E102" s="124"/>
      <c r="F102" s="124"/>
      <c r="G102" s="124"/>
      <c r="H102" s="124"/>
      <c r="I102" s="124"/>
      <c r="J102" s="60" t="s">
        <v>248</v>
      </c>
      <c r="K102" s="124" t="s">
        <v>249</v>
      </c>
      <c r="L102" s="124"/>
      <c r="M102" s="124"/>
      <c r="N102" s="124"/>
      <c r="O102" s="124"/>
      <c r="P102" s="124"/>
      <c r="Q102" s="12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ht="15" customHeight="1">
      <c r="A103" s="124"/>
      <c r="B103" s="60"/>
      <c r="C103" s="60"/>
      <c r="D103" s="60"/>
      <c r="E103" s="124"/>
      <c r="F103" s="124"/>
      <c r="G103" s="124"/>
      <c r="H103" s="124"/>
      <c r="I103" s="124"/>
      <c r="J103" s="60" t="s">
        <v>265</v>
      </c>
      <c r="K103" s="124" t="s">
        <v>266</v>
      </c>
      <c r="L103" s="124"/>
      <c r="M103" s="124"/>
      <c r="N103" s="124"/>
      <c r="O103" s="124"/>
      <c r="P103" s="124"/>
      <c r="Q103" s="12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ht="15" customHeight="1">
      <c r="A104" s="124"/>
      <c r="B104" s="60"/>
      <c r="C104" s="60"/>
      <c r="D104" s="60"/>
      <c r="E104" s="124"/>
      <c r="F104" s="124"/>
      <c r="G104" s="124"/>
      <c r="H104" s="124"/>
      <c r="I104" s="124"/>
      <c r="J104" s="60" t="s">
        <v>283</v>
      </c>
      <c r="K104" s="124" t="s">
        <v>284</v>
      </c>
      <c r="L104" s="124"/>
      <c r="M104" s="124"/>
      <c r="N104" s="124"/>
      <c r="O104" s="124"/>
      <c r="P104" s="124"/>
      <c r="Q104" s="12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ht="15" customHeight="1">
      <c r="A105" s="124"/>
      <c r="B105" s="60"/>
      <c r="C105" s="60"/>
      <c r="D105" s="60"/>
      <c r="E105" s="124"/>
      <c r="F105" s="124"/>
      <c r="G105" s="124"/>
      <c r="H105" s="124"/>
      <c r="I105" s="124"/>
      <c r="J105" s="60" t="s">
        <v>300</v>
      </c>
      <c r="K105" s="124" t="s">
        <v>301</v>
      </c>
      <c r="L105" s="124"/>
      <c r="M105" s="124"/>
      <c r="N105" s="124"/>
      <c r="O105" s="124"/>
      <c r="P105" s="124"/>
      <c r="Q105" s="12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ht="15" customHeight="1">
      <c r="A106" s="124"/>
      <c r="B106" s="60"/>
      <c r="C106" s="60"/>
      <c r="D106" s="60"/>
      <c r="E106" s="124"/>
      <c r="F106" s="124"/>
      <c r="G106" s="124"/>
      <c r="H106" s="124"/>
      <c r="I106" s="124"/>
      <c r="J106" s="60" t="s">
        <v>311</v>
      </c>
      <c r="K106" s="124" t="s">
        <v>312</v>
      </c>
      <c r="L106" s="124"/>
      <c r="M106" s="124"/>
      <c r="N106" s="124"/>
      <c r="O106" s="124"/>
      <c r="P106" s="124"/>
      <c r="Q106" s="12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ht="15" customHeight="1">
      <c r="A107" s="124"/>
      <c r="B107" s="60"/>
      <c r="C107" s="60"/>
      <c r="D107" s="60"/>
      <c r="E107" s="124"/>
      <c r="F107" s="124"/>
      <c r="G107" s="124"/>
      <c r="H107" s="124"/>
      <c r="I107" s="124"/>
      <c r="J107" s="60" t="s">
        <v>322</v>
      </c>
      <c r="K107" s="124" t="s">
        <v>323</v>
      </c>
      <c r="L107" s="124"/>
      <c r="M107" s="124"/>
      <c r="N107" s="124"/>
      <c r="O107" s="124"/>
      <c r="P107" s="124"/>
      <c r="Q107" s="12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ht="15" customHeight="1">
      <c r="A108" s="124"/>
      <c r="B108" s="60"/>
      <c r="C108" s="60"/>
      <c r="D108" s="60"/>
      <c r="E108" s="124"/>
      <c r="F108" s="124"/>
      <c r="G108" s="124"/>
      <c r="H108" s="124"/>
      <c r="I108" s="124"/>
      <c r="J108" s="60" t="s">
        <v>332</v>
      </c>
      <c r="K108" s="124" t="s">
        <v>333</v>
      </c>
      <c r="L108" s="124"/>
      <c r="M108" s="124"/>
      <c r="N108" s="124"/>
      <c r="O108" s="124"/>
      <c r="P108" s="124"/>
      <c r="Q108" s="12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ht="15" customHeight="1">
      <c r="A109" s="124"/>
      <c r="B109" s="60"/>
      <c r="C109" s="60"/>
      <c r="D109" s="60"/>
      <c r="E109" s="124"/>
      <c r="F109" s="124"/>
      <c r="G109" s="124"/>
      <c r="H109" s="124"/>
      <c r="I109" s="124"/>
      <c r="J109" s="60" t="s">
        <v>343</v>
      </c>
      <c r="K109" s="124" t="s">
        <v>344</v>
      </c>
      <c r="L109" s="124"/>
      <c r="M109" s="124"/>
      <c r="N109" s="124"/>
      <c r="O109" s="124"/>
      <c r="P109" s="124"/>
      <c r="Q109" s="12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ht="15" customHeight="1">
      <c r="A110" s="124"/>
      <c r="B110" s="60"/>
      <c r="C110" s="60"/>
      <c r="D110" s="60"/>
      <c r="E110" s="124"/>
      <c r="F110" s="124"/>
      <c r="G110" s="124"/>
      <c r="H110" s="124"/>
      <c r="I110" s="124"/>
      <c r="J110" s="60" t="s">
        <v>350</v>
      </c>
      <c r="K110" s="60" t="s">
        <v>351</v>
      </c>
      <c r="L110" s="124"/>
      <c r="M110" s="124"/>
      <c r="N110" s="124"/>
      <c r="O110" s="124"/>
      <c r="P110" s="124"/>
      <c r="Q110" s="12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ht="15" customHeight="1">
      <c r="A111" s="124"/>
      <c r="B111" s="60"/>
      <c r="C111" s="60"/>
      <c r="D111" s="60"/>
      <c r="E111" s="124"/>
      <c r="F111" s="124"/>
      <c r="G111" s="124"/>
      <c r="H111" s="124"/>
      <c r="I111" s="124"/>
      <c r="J111" s="60" t="s">
        <v>359</v>
      </c>
      <c r="K111" s="124" t="s">
        <v>360</v>
      </c>
      <c r="L111" s="124"/>
      <c r="M111" s="124"/>
      <c r="N111" s="124"/>
      <c r="O111" s="124"/>
      <c r="P111" s="124"/>
      <c r="Q111" s="12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ht="15" customHeight="1">
      <c r="A112" s="124"/>
      <c r="B112" s="60"/>
      <c r="C112" s="60"/>
      <c r="D112" s="60"/>
      <c r="E112" s="124"/>
      <c r="F112" s="124"/>
      <c r="G112" s="124"/>
      <c r="H112" s="124"/>
      <c r="I112" s="124"/>
      <c r="J112" s="60" t="s">
        <v>367</v>
      </c>
      <c r="K112" s="124" t="s">
        <v>368</v>
      </c>
      <c r="L112" s="124"/>
      <c r="M112" s="124"/>
      <c r="N112" s="124"/>
      <c r="O112" s="124"/>
      <c r="P112" s="124"/>
      <c r="Q112" s="12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ht="15" customHeight="1">
      <c r="A113" s="124"/>
      <c r="B113" s="60"/>
      <c r="C113" s="60"/>
      <c r="D113" s="60"/>
      <c r="E113" s="124"/>
      <c r="F113" s="124"/>
      <c r="G113" s="124"/>
      <c r="H113" s="124"/>
      <c r="I113" s="124"/>
      <c r="J113" s="60" t="s">
        <v>375</v>
      </c>
      <c r="K113" s="124" t="s">
        <v>376</v>
      </c>
      <c r="L113" s="124"/>
      <c r="M113" s="124"/>
      <c r="N113" s="124"/>
      <c r="O113" s="124"/>
      <c r="P113" s="124"/>
      <c r="Q113" s="12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ht="15" customHeight="1">
      <c r="A114" s="124"/>
      <c r="B114" s="60"/>
      <c r="C114" s="60"/>
      <c r="D114" s="60"/>
      <c r="E114" s="124"/>
      <c r="F114" s="124"/>
      <c r="G114" s="124"/>
      <c r="H114" s="124"/>
      <c r="I114" s="124"/>
      <c r="J114" s="60" t="s">
        <v>383</v>
      </c>
      <c r="K114" s="124" t="s">
        <v>384</v>
      </c>
      <c r="L114" s="124"/>
      <c r="M114" s="124"/>
      <c r="N114" s="124"/>
      <c r="O114" s="124"/>
      <c r="P114" s="124"/>
      <c r="Q114" s="12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ht="15" customHeight="1">
      <c r="A115" s="124"/>
      <c r="B115" s="60"/>
      <c r="C115" s="60"/>
      <c r="D115" s="60"/>
      <c r="E115" s="124"/>
      <c r="F115" s="124"/>
      <c r="G115" s="124"/>
      <c r="H115" s="124"/>
      <c r="I115" s="124"/>
      <c r="J115" s="60" t="s">
        <v>391</v>
      </c>
      <c r="K115" s="124" t="s">
        <v>392</v>
      </c>
      <c r="L115" s="124"/>
      <c r="M115" s="124"/>
      <c r="N115" s="124"/>
      <c r="O115" s="124"/>
      <c r="P115" s="124"/>
      <c r="Q115" s="12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ht="15" customHeight="1">
      <c r="A116" s="124"/>
      <c r="B116" s="60"/>
      <c r="C116" s="60"/>
      <c r="D116" s="60"/>
      <c r="E116" s="124"/>
      <c r="F116" s="124"/>
      <c r="G116" s="124"/>
      <c r="H116" s="124"/>
      <c r="I116" s="124"/>
      <c r="J116" s="60" t="s">
        <v>398</v>
      </c>
      <c r="K116" s="124" t="s">
        <v>399</v>
      </c>
      <c r="L116" s="124"/>
      <c r="M116" s="124"/>
      <c r="N116" s="124"/>
      <c r="O116" s="124"/>
      <c r="P116" s="124"/>
      <c r="Q116" s="12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ht="15" customHeight="1">
      <c r="A117" s="124"/>
      <c r="B117" s="60"/>
      <c r="C117" s="60"/>
      <c r="D117" s="60"/>
      <c r="E117" s="124"/>
      <c r="F117" s="124"/>
      <c r="G117" s="124"/>
      <c r="H117" s="124"/>
      <c r="I117" s="124"/>
      <c r="J117" s="124">
        <v>501</v>
      </c>
      <c r="K117" s="124" t="s">
        <v>164</v>
      </c>
      <c r="L117" s="124"/>
      <c r="M117" s="124"/>
      <c r="N117" s="124"/>
      <c r="O117" s="124"/>
      <c r="P117" s="124"/>
      <c r="Q117" s="12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ht="15" customHeight="1">
      <c r="A118" s="124"/>
      <c r="B118" s="60"/>
      <c r="C118" s="60"/>
      <c r="D118" s="60"/>
      <c r="E118" s="124"/>
      <c r="F118" s="124"/>
      <c r="G118" s="124"/>
      <c r="H118" s="124"/>
      <c r="I118" s="124"/>
      <c r="J118" s="124">
        <v>502</v>
      </c>
      <c r="K118" s="124" t="s">
        <v>181</v>
      </c>
      <c r="L118" s="124"/>
      <c r="M118" s="124"/>
      <c r="N118" s="124"/>
      <c r="O118" s="124"/>
      <c r="P118" s="124"/>
      <c r="Q118" s="12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ht="15" customHeight="1">
      <c r="A119" s="124"/>
      <c r="B119" s="60"/>
      <c r="C119" s="60"/>
      <c r="D119" s="60"/>
      <c r="E119" s="124"/>
      <c r="F119" s="124"/>
      <c r="G119" s="124"/>
      <c r="H119" s="124"/>
      <c r="I119" s="124"/>
      <c r="J119" s="124">
        <v>503</v>
      </c>
      <c r="K119" s="124" t="s">
        <v>199</v>
      </c>
      <c r="L119" s="124"/>
      <c r="M119" s="124"/>
      <c r="N119" s="124"/>
      <c r="O119" s="124"/>
      <c r="P119" s="124"/>
      <c r="Q119" s="12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ht="15" customHeight="1">
      <c r="A120" s="124"/>
      <c r="B120" s="60"/>
      <c r="C120" s="60"/>
      <c r="D120" s="60"/>
      <c r="E120" s="124"/>
      <c r="F120" s="124"/>
      <c r="G120" s="124"/>
      <c r="H120" s="124"/>
      <c r="I120" s="124"/>
      <c r="J120" s="124">
        <v>504</v>
      </c>
      <c r="K120" s="124" t="s">
        <v>216</v>
      </c>
      <c r="L120" s="124"/>
      <c r="M120" s="124"/>
      <c r="N120" s="124"/>
      <c r="O120" s="124"/>
      <c r="P120" s="124"/>
      <c r="Q120" s="12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ht="15" customHeight="1">
      <c r="A121" s="124"/>
      <c r="B121" s="60"/>
      <c r="C121" s="60"/>
      <c r="D121" s="60"/>
      <c r="E121" s="124"/>
      <c r="F121" s="124"/>
      <c r="G121" s="124"/>
      <c r="H121" s="124"/>
      <c r="I121" s="124"/>
      <c r="J121" s="124">
        <v>505</v>
      </c>
      <c r="K121" s="124" t="s">
        <v>233</v>
      </c>
      <c r="L121" s="124"/>
      <c r="M121" s="124"/>
      <c r="N121" s="124"/>
      <c r="O121" s="124"/>
      <c r="P121" s="124"/>
      <c r="Q121" s="12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ht="15" customHeight="1">
      <c r="A122" s="124"/>
      <c r="B122" s="60"/>
      <c r="C122" s="60"/>
      <c r="D122" s="60"/>
      <c r="E122" s="124"/>
      <c r="F122" s="124"/>
      <c r="G122" s="124"/>
      <c r="H122" s="124"/>
      <c r="I122" s="124"/>
      <c r="J122" s="124">
        <v>506</v>
      </c>
      <c r="K122" s="124" t="s">
        <v>250</v>
      </c>
      <c r="L122" s="124"/>
      <c r="M122" s="124"/>
      <c r="N122" s="124"/>
      <c r="O122" s="124"/>
      <c r="P122" s="124"/>
      <c r="Q122" s="12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ht="15" customHeight="1">
      <c r="A123" s="124"/>
      <c r="B123" s="60"/>
      <c r="C123" s="60"/>
      <c r="D123" s="60"/>
      <c r="E123" s="124"/>
      <c r="F123" s="124"/>
      <c r="G123" s="124"/>
      <c r="H123" s="124"/>
      <c r="I123" s="124"/>
      <c r="J123" s="124">
        <v>507</v>
      </c>
      <c r="K123" s="124" t="s">
        <v>267</v>
      </c>
      <c r="L123" s="124"/>
      <c r="M123" s="124"/>
      <c r="N123" s="124"/>
      <c r="O123" s="124"/>
      <c r="P123" s="124"/>
      <c r="Q123" s="12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ht="15" customHeight="1">
      <c r="A124" s="124"/>
      <c r="B124" s="60"/>
      <c r="C124" s="60"/>
      <c r="D124" s="60"/>
      <c r="E124" s="124"/>
      <c r="F124" s="124"/>
      <c r="G124" s="124"/>
      <c r="H124" s="124"/>
      <c r="I124" s="124"/>
      <c r="J124" s="124">
        <v>508</v>
      </c>
      <c r="K124" s="124" t="s">
        <v>285</v>
      </c>
      <c r="L124" s="124"/>
      <c r="M124" s="124"/>
      <c r="N124" s="124"/>
      <c r="O124" s="124"/>
      <c r="P124" s="124"/>
      <c r="Q124" s="12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</row>
    <row r="125" spans="1:33" ht="15" customHeight="1">
      <c r="A125" s="124"/>
      <c r="B125" s="60"/>
      <c r="C125" s="60"/>
      <c r="D125" s="60"/>
      <c r="E125" s="124"/>
      <c r="F125" s="124"/>
      <c r="G125" s="124"/>
      <c r="H125" s="124"/>
      <c r="I125" s="124"/>
      <c r="J125" s="124">
        <v>510</v>
      </c>
      <c r="K125" s="124" t="s">
        <v>302</v>
      </c>
      <c r="L125" s="124"/>
      <c r="M125" s="124"/>
      <c r="N125" s="124"/>
      <c r="O125" s="124"/>
      <c r="P125" s="124"/>
      <c r="Q125" s="12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</row>
    <row r="126" spans="1:33" ht="15" customHeight="1">
      <c r="A126" s="124"/>
      <c r="B126" s="60"/>
      <c r="C126" s="60"/>
      <c r="D126" s="60"/>
      <c r="E126" s="124"/>
      <c r="F126" s="124"/>
      <c r="G126" s="124"/>
      <c r="H126" s="124"/>
      <c r="I126" s="124"/>
      <c r="J126" s="124">
        <v>511</v>
      </c>
      <c r="K126" s="124" t="s">
        <v>313</v>
      </c>
      <c r="L126" s="124"/>
      <c r="M126" s="124"/>
      <c r="N126" s="124"/>
      <c r="O126" s="124"/>
      <c r="P126" s="124"/>
      <c r="Q126" s="12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</row>
    <row r="127" spans="1:33" ht="15" customHeight="1">
      <c r="A127" s="124"/>
      <c r="B127" s="60"/>
      <c r="C127" s="60"/>
      <c r="D127" s="60"/>
      <c r="E127" s="124"/>
      <c r="F127" s="124"/>
      <c r="G127" s="124"/>
      <c r="H127" s="124"/>
      <c r="I127" s="124"/>
      <c r="J127" s="124">
        <v>513</v>
      </c>
      <c r="K127" s="124" t="s">
        <v>324</v>
      </c>
      <c r="L127" s="124"/>
      <c r="M127" s="124"/>
      <c r="N127" s="124"/>
      <c r="O127" s="124"/>
      <c r="P127" s="124"/>
      <c r="Q127" s="12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</row>
    <row r="128" spans="1:33" ht="15" customHeight="1">
      <c r="A128" s="124"/>
      <c r="B128" s="60"/>
      <c r="C128" s="60"/>
      <c r="D128" s="60"/>
      <c r="E128" s="124"/>
      <c r="F128" s="124"/>
      <c r="G128" s="124"/>
      <c r="H128" s="124"/>
      <c r="I128" s="124"/>
      <c r="J128" s="124">
        <v>515</v>
      </c>
      <c r="K128" s="124" t="s">
        <v>334</v>
      </c>
      <c r="L128" s="124"/>
      <c r="M128" s="124"/>
      <c r="N128" s="124"/>
      <c r="O128" s="124"/>
      <c r="P128" s="124"/>
      <c r="Q128" s="12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</row>
    <row r="129" spans="1:33" ht="15" customHeight="1">
      <c r="A129" s="124"/>
      <c r="B129" s="60"/>
      <c r="C129" s="60"/>
      <c r="D129" s="60"/>
      <c r="E129" s="124"/>
      <c r="F129" s="124"/>
      <c r="G129" s="124"/>
      <c r="H129" s="124"/>
      <c r="I129" s="124"/>
      <c r="J129" s="124">
        <v>516</v>
      </c>
      <c r="K129" s="124" t="s">
        <v>345</v>
      </c>
      <c r="L129" s="124"/>
      <c r="M129" s="124"/>
      <c r="N129" s="124"/>
      <c r="O129" s="124"/>
      <c r="P129" s="124"/>
      <c r="Q129" s="12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</row>
    <row r="130" spans="1:33" ht="15" customHeight="1">
      <c r="A130" s="124"/>
      <c r="B130" s="60"/>
      <c r="C130" s="60"/>
      <c r="D130" s="60"/>
      <c r="E130" s="124"/>
      <c r="F130" s="124"/>
      <c r="G130" s="124"/>
      <c r="H130" s="124"/>
      <c r="I130" s="124"/>
      <c r="J130" s="124">
        <v>517</v>
      </c>
      <c r="K130" s="124" t="s">
        <v>352</v>
      </c>
      <c r="L130" s="124"/>
      <c r="M130" s="124"/>
      <c r="N130" s="124"/>
      <c r="O130" s="124"/>
      <c r="P130" s="124"/>
      <c r="Q130" s="12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</row>
    <row r="131" spans="1:33" ht="15" customHeight="1">
      <c r="A131" s="124"/>
      <c r="B131" s="60"/>
      <c r="C131" s="60"/>
      <c r="D131" s="60"/>
      <c r="E131" s="124"/>
      <c r="F131" s="124"/>
      <c r="G131" s="124"/>
      <c r="H131" s="124"/>
      <c r="I131" s="124"/>
      <c r="J131" s="124">
        <v>518</v>
      </c>
      <c r="K131" s="124" t="s">
        <v>361</v>
      </c>
      <c r="L131" s="124"/>
      <c r="M131" s="124"/>
      <c r="N131" s="124"/>
      <c r="O131" s="124"/>
      <c r="P131" s="124"/>
      <c r="Q131" s="12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</row>
    <row r="132" spans="1:33" ht="15" customHeight="1">
      <c r="A132" s="124"/>
      <c r="B132" s="60"/>
      <c r="C132" s="60"/>
      <c r="D132" s="60"/>
      <c r="E132" s="124"/>
      <c r="F132" s="124"/>
      <c r="G132" s="124"/>
      <c r="H132" s="124"/>
      <c r="I132" s="124"/>
      <c r="J132" s="124">
        <v>520</v>
      </c>
      <c r="K132" s="124" t="s">
        <v>369</v>
      </c>
      <c r="L132" s="124"/>
      <c r="M132" s="124"/>
      <c r="N132" s="124"/>
      <c r="O132" s="124"/>
      <c r="P132" s="124"/>
      <c r="Q132" s="12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</row>
    <row r="133" spans="1:33" ht="15" customHeight="1">
      <c r="A133" s="124"/>
      <c r="B133" s="60"/>
      <c r="C133" s="60"/>
      <c r="D133" s="60"/>
      <c r="E133" s="124"/>
      <c r="F133" s="124"/>
      <c r="G133" s="124"/>
      <c r="H133" s="124"/>
      <c r="I133" s="124"/>
      <c r="J133" s="124">
        <v>521</v>
      </c>
      <c r="K133" s="124" t="s">
        <v>377</v>
      </c>
      <c r="L133" s="124"/>
      <c r="M133" s="124"/>
      <c r="N133" s="124"/>
      <c r="O133" s="124"/>
      <c r="P133" s="124"/>
      <c r="Q133" s="12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</row>
    <row r="134" spans="1:33" ht="15" customHeight="1">
      <c r="A134" s="124"/>
      <c r="B134" s="60"/>
      <c r="C134" s="60"/>
      <c r="D134" s="60"/>
      <c r="E134" s="124"/>
      <c r="F134" s="124"/>
      <c r="G134" s="124"/>
      <c r="H134" s="124"/>
      <c r="I134" s="124"/>
      <c r="J134" s="124">
        <v>522</v>
      </c>
      <c r="K134" s="124" t="s">
        <v>385</v>
      </c>
      <c r="L134" s="124"/>
      <c r="M134" s="124"/>
      <c r="N134" s="124"/>
      <c r="O134" s="124"/>
      <c r="P134" s="124"/>
      <c r="Q134" s="12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</row>
    <row r="135" spans="1:33" ht="15" customHeight="1">
      <c r="A135" s="124"/>
      <c r="B135" s="60"/>
      <c r="C135" s="60"/>
      <c r="D135" s="60"/>
      <c r="E135" s="124"/>
      <c r="F135" s="124"/>
      <c r="G135" s="124"/>
      <c r="H135" s="124"/>
      <c r="I135" s="124"/>
      <c r="J135" s="25">
        <v>701</v>
      </c>
      <c r="K135" s="25" t="s">
        <v>175</v>
      </c>
      <c r="L135" s="124"/>
      <c r="M135" s="124"/>
      <c r="N135" s="124"/>
      <c r="O135" s="124"/>
      <c r="P135" s="124"/>
      <c r="Q135" s="12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</row>
    <row r="136" spans="1:33" ht="15" customHeight="1">
      <c r="A136" s="124"/>
      <c r="B136" s="60"/>
      <c r="C136" s="60"/>
      <c r="D136" s="60"/>
      <c r="E136" s="124"/>
      <c r="F136" s="124"/>
      <c r="G136" s="124"/>
      <c r="H136" s="124"/>
      <c r="I136" s="124"/>
      <c r="J136" s="25">
        <v>702</v>
      </c>
      <c r="K136" s="25" t="s">
        <v>193</v>
      </c>
      <c r="L136" s="124"/>
      <c r="M136" s="124"/>
      <c r="N136" s="124"/>
      <c r="O136" s="124"/>
      <c r="P136" s="124"/>
      <c r="Q136" s="12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</row>
    <row r="137" spans="1:33" ht="15" customHeight="1">
      <c r="A137" s="124"/>
      <c r="B137" s="60"/>
      <c r="C137" s="60"/>
      <c r="D137" s="60"/>
      <c r="E137" s="124"/>
      <c r="F137" s="124"/>
      <c r="G137" s="124"/>
      <c r="H137" s="124"/>
      <c r="I137" s="124"/>
      <c r="J137" s="25">
        <v>703</v>
      </c>
      <c r="K137" s="25" t="s">
        <v>210</v>
      </c>
      <c r="L137" s="124"/>
      <c r="M137" s="124"/>
      <c r="N137" s="124"/>
      <c r="O137" s="124"/>
      <c r="P137" s="124"/>
      <c r="Q137" s="12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</row>
    <row r="138" spans="1:33" ht="15" customHeight="1">
      <c r="A138" s="124"/>
      <c r="B138" s="60"/>
      <c r="C138" s="60"/>
      <c r="D138" s="60"/>
      <c r="E138" s="124"/>
      <c r="F138" s="124"/>
      <c r="G138" s="124"/>
      <c r="H138" s="124"/>
      <c r="I138" s="124"/>
      <c r="J138" s="25">
        <v>704</v>
      </c>
      <c r="K138" s="25" t="s">
        <v>227</v>
      </c>
      <c r="L138" s="124"/>
      <c r="M138" s="124"/>
      <c r="N138" s="124"/>
      <c r="O138" s="124"/>
      <c r="P138" s="124"/>
      <c r="Q138" s="12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</row>
    <row r="139" spans="1:33" ht="15" customHeight="1">
      <c r="A139" s="124"/>
      <c r="B139" s="60"/>
      <c r="C139" s="60"/>
      <c r="D139" s="60"/>
      <c r="E139" s="124"/>
      <c r="F139" s="124"/>
      <c r="G139" s="124"/>
      <c r="H139" s="124"/>
      <c r="I139" s="124"/>
      <c r="J139" s="25">
        <v>705</v>
      </c>
      <c r="K139" s="25" t="s">
        <v>244</v>
      </c>
      <c r="L139" s="124"/>
      <c r="M139" s="124"/>
      <c r="N139" s="124"/>
      <c r="O139" s="124"/>
      <c r="P139" s="124"/>
      <c r="Q139" s="12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</row>
    <row r="140" spans="1:33" ht="15" customHeight="1">
      <c r="A140" s="124"/>
      <c r="B140" s="60"/>
      <c r="C140" s="60"/>
      <c r="D140" s="60"/>
      <c r="E140" s="124"/>
      <c r="F140" s="124"/>
      <c r="G140" s="124"/>
      <c r="H140" s="124"/>
      <c r="I140" s="124"/>
      <c r="J140" s="25">
        <v>706</v>
      </c>
      <c r="K140" s="25" t="s">
        <v>261</v>
      </c>
      <c r="L140" s="124"/>
      <c r="M140" s="124"/>
      <c r="N140" s="124"/>
      <c r="O140" s="124"/>
      <c r="P140" s="124"/>
      <c r="Q140" s="12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</row>
    <row r="141" spans="1:33" ht="15" customHeight="1">
      <c r="A141" s="124"/>
      <c r="B141" s="60"/>
      <c r="C141" s="60"/>
      <c r="D141" s="60"/>
      <c r="E141" s="124"/>
      <c r="F141" s="124"/>
      <c r="G141" s="124"/>
      <c r="H141" s="124"/>
      <c r="I141" s="124"/>
      <c r="J141" s="25">
        <v>707</v>
      </c>
      <c r="K141" s="25" t="s">
        <v>278</v>
      </c>
      <c r="L141" s="124"/>
      <c r="M141" s="124"/>
      <c r="N141" s="124"/>
      <c r="O141" s="124"/>
      <c r="P141" s="124"/>
      <c r="Q141" s="12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</row>
    <row r="142" spans="1:33" ht="15" customHeight="1">
      <c r="A142" s="124"/>
      <c r="B142" s="60"/>
      <c r="C142" s="60"/>
      <c r="D142" s="60"/>
      <c r="E142" s="124"/>
      <c r="F142" s="124"/>
      <c r="G142" s="124"/>
      <c r="H142" s="124"/>
      <c r="I142" s="124"/>
      <c r="J142" s="25">
        <v>708</v>
      </c>
      <c r="K142" s="25" t="s">
        <v>296</v>
      </c>
      <c r="L142" s="124"/>
      <c r="M142" s="124"/>
      <c r="N142" s="124"/>
      <c r="O142" s="124"/>
      <c r="P142" s="124"/>
      <c r="Q142" s="12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</row>
    <row r="143" spans="1:33" ht="15" customHeight="1">
      <c r="A143" s="124"/>
      <c r="B143" s="60"/>
      <c r="C143" s="60"/>
      <c r="D143" s="60"/>
      <c r="E143" s="124"/>
      <c r="F143" s="124"/>
      <c r="G143" s="124"/>
      <c r="H143" s="124"/>
      <c r="I143" s="124"/>
      <c r="J143" s="25">
        <v>709</v>
      </c>
      <c r="K143" s="25" t="s">
        <v>307</v>
      </c>
      <c r="L143" s="124"/>
      <c r="M143" s="124"/>
      <c r="N143" s="124"/>
      <c r="O143" s="124"/>
      <c r="P143" s="124"/>
      <c r="Q143" s="12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</row>
    <row r="144" spans="1:33" ht="15" customHeight="1">
      <c r="A144" s="124"/>
      <c r="B144" s="60"/>
      <c r="C144" s="60"/>
      <c r="D144" s="60"/>
      <c r="E144" s="124"/>
      <c r="F144" s="124"/>
      <c r="G144" s="124"/>
      <c r="H144" s="124"/>
      <c r="I144" s="124"/>
      <c r="J144" s="25">
        <v>710</v>
      </c>
      <c r="K144" s="25" t="s">
        <v>318</v>
      </c>
      <c r="L144" s="124"/>
      <c r="M144" s="124"/>
      <c r="N144" s="124"/>
      <c r="O144" s="124"/>
      <c r="P144" s="124"/>
      <c r="Q144" s="12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</row>
    <row r="145" spans="1:33" ht="15" customHeight="1">
      <c r="A145" s="124"/>
      <c r="B145" s="60"/>
      <c r="C145" s="60"/>
      <c r="D145" s="60"/>
      <c r="E145" s="124"/>
      <c r="F145" s="124"/>
      <c r="G145" s="124"/>
      <c r="H145" s="124"/>
      <c r="I145" s="124"/>
      <c r="J145" s="25">
        <v>711</v>
      </c>
      <c r="K145" s="25" t="s">
        <v>328</v>
      </c>
      <c r="L145" s="124"/>
      <c r="M145" s="124"/>
      <c r="N145" s="124"/>
      <c r="O145" s="124"/>
      <c r="P145" s="124"/>
      <c r="Q145" s="12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</row>
    <row r="146" spans="1:33" ht="15" customHeight="1">
      <c r="A146" s="124"/>
      <c r="B146" s="60"/>
      <c r="C146" s="60"/>
      <c r="D146" s="60"/>
      <c r="E146" s="124"/>
      <c r="F146" s="124"/>
      <c r="G146" s="124"/>
      <c r="H146" s="124"/>
      <c r="I146" s="124"/>
      <c r="J146" s="25">
        <v>712</v>
      </c>
      <c r="K146" s="25" t="s">
        <v>339</v>
      </c>
      <c r="L146" s="124"/>
      <c r="M146" s="124"/>
      <c r="N146" s="124"/>
      <c r="O146" s="124"/>
      <c r="P146" s="124"/>
      <c r="Q146" s="12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</row>
    <row r="147" spans="1:33" ht="15" customHeight="1">
      <c r="A147" s="124"/>
      <c r="B147" s="60"/>
      <c r="C147" s="60"/>
      <c r="D147" s="60"/>
      <c r="E147" s="124"/>
      <c r="F147" s="124"/>
      <c r="G147" s="124"/>
      <c r="H147" s="124"/>
      <c r="I147" s="124"/>
      <c r="J147" s="25">
        <v>714</v>
      </c>
      <c r="K147" s="25" t="s">
        <v>447</v>
      </c>
      <c r="L147" s="124"/>
      <c r="M147" s="124"/>
      <c r="N147" s="124"/>
      <c r="O147" s="124"/>
      <c r="P147" s="124"/>
      <c r="Q147" s="12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</row>
    <row r="148" spans="1:33" ht="15" customHeight="1">
      <c r="A148" s="124"/>
      <c r="B148" s="60"/>
      <c r="C148" s="60"/>
      <c r="D148" s="60"/>
      <c r="E148" s="124"/>
      <c r="F148" s="124"/>
      <c r="G148" s="124"/>
      <c r="H148" s="124"/>
      <c r="I148" s="124"/>
      <c r="J148" s="25">
        <v>715</v>
      </c>
      <c r="K148" s="25" t="s">
        <v>452</v>
      </c>
      <c r="L148" s="124"/>
      <c r="M148" s="124"/>
      <c r="N148" s="124"/>
      <c r="O148" s="124"/>
      <c r="P148" s="124"/>
      <c r="Q148" s="12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</row>
    <row r="149" spans="1:33" ht="15" customHeight="1">
      <c r="A149" s="124"/>
      <c r="B149" s="60"/>
      <c r="C149" s="60"/>
      <c r="D149" s="60"/>
      <c r="E149" s="124"/>
      <c r="F149" s="124"/>
      <c r="G149" s="124"/>
      <c r="H149" s="124"/>
      <c r="I149" s="124"/>
      <c r="J149" s="25">
        <v>716</v>
      </c>
      <c r="K149" s="25" t="s">
        <v>457</v>
      </c>
      <c r="L149" s="124"/>
      <c r="M149" s="124"/>
      <c r="N149" s="124"/>
      <c r="O149" s="124"/>
      <c r="P149" s="124"/>
      <c r="Q149" s="12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</row>
    <row r="150" spans="1:33" ht="15" customHeight="1">
      <c r="A150" s="124"/>
      <c r="B150" s="60"/>
      <c r="C150" s="60"/>
      <c r="D150" s="60"/>
      <c r="E150" s="124"/>
      <c r="F150" s="124"/>
      <c r="G150" s="124"/>
      <c r="H150" s="124"/>
      <c r="I150" s="124"/>
      <c r="J150" s="25">
        <v>718</v>
      </c>
      <c r="K150" s="25" t="s">
        <v>462</v>
      </c>
      <c r="L150" s="124"/>
      <c r="M150" s="124"/>
      <c r="N150" s="124"/>
      <c r="O150" s="124"/>
      <c r="P150" s="124"/>
      <c r="Q150" s="12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spans="1:33" ht="15" customHeight="1">
      <c r="A151" s="124"/>
      <c r="B151" s="60"/>
      <c r="C151" s="60"/>
      <c r="D151" s="60"/>
      <c r="E151" s="124"/>
      <c r="F151" s="124"/>
      <c r="G151" s="124"/>
      <c r="H151" s="124"/>
      <c r="I151" s="124"/>
      <c r="J151" s="25">
        <v>719</v>
      </c>
      <c r="K151" s="25" t="s">
        <v>467</v>
      </c>
      <c r="L151" s="124"/>
      <c r="M151" s="124"/>
      <c r="N151" s="124"/>
      <c r="O151" s="124"/>
      <c r="P151" s="124"/>
      <c r="Q151" s="12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spans="1:33" ht="15" customHeight="1">
      <c r="A152" s="124"/>
      <c r="B152" s="60"/>
      <c r="C152" s="60"/>
      <c r="D152" s="60"/>
      <c r="E152" s="124"/>
      <c r="F152" s="124"/>
      <c r="G152" s="124"/>
      <c r="H152" s="124"/>
      <c r="I152" s="124"/>
      <c r="J152" s="25">
        <v>720</v>
      </c>
      <c r="K152" s="25" t="s">
        <v>472</v>
      </c>
      <c r="L152" s="124"/>
      <c r="M152" s="124"/>
      <c r="N152" s="124"/>
      <c r="O152" s="124"/>
      <c r="P152" s="124"/>
      <c r="Q152" s="12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spans="1:33" ht="15" customHeight="1">
      <c r="A153" s="124"/>
      <c r="B153" s="60"/>
      <c r="C153" s="60"/>
      <c r="D153" s="60"/>
      <c r="E153" s="124"/>
      <c r="F153" s="124"/>
      <c r="G153" s="124"/>
      <c r="H153" s="124"/>
      <c r="I153" s="124"/>
      <c r="J153" s="25">
        <v>721</v>
      </c>
      <c r="K153" s="25" t="s">
        <v>477</v>
      </c>
      <c r="L153" s="124"/>
      <c r="M153" s="124"/>
      <c r="N153" s="124"/>
      <c r="O153" s="124"/>
      <c r="P153" s="124"/>
      <c r="Q153" s="12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spans="1:33" ht="15" customHeight="1">
      <c r="A154" s="124"/>
      <c r="B154" s="60"/>
      <c r="C154" s="60"/>
      <c r="D154" s="60"/>
      <c r="E154" s="124"/>
      <c r="F154" s="124"/>
      <c r="G154" s="124"/>
      <c r="H154" s="124"/>
      <c r="I154" s="124"/>
      <c r="J154" s="25">
        <v>722</v>
      </c>
      <c r="K154" s="25" t="s">
        <v>482</v>
      </c>
      <c r="L154" s="124"/>
      <c r="M154" s="124"/>
      <c r="N154" s="124"/>
      <c r="O154" s="124"/>
      <c r="P154" s="124"/>
      <c r="Q154" s="12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spans="1:33" ht="15" customHeight="1">
      <c r="A155" s="124"/>
      <c r="B155" s="60"/>
      <c r="C155" s="60"/>
      <c r="D155" s="60"/>
      <c r="E155" s="124"/>
      <c r="F155" s="124"/>
      <c r="G155" s="124"/>
      <c r="H155" s="124"/>
      <c r="I155" s="124"/>
      <c r="J155" s="25">
        <v>723</v>
      </c>
      <c r="K155" s="25" t="s">
        <v>487</v>
      </c>
      <c r="L155" s="124"/>
      <c r="M155" s="124"/>
      <c r="N155" s="124"/>
      <c r="O155" s="124"/>
      <c r="P155" s="124"/>
      <c r="Q155" s="12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spans="1:33" ht="15" customHeight="1">
      <c r="A156" s="124"/>
      <c r="B156" s="60"/>
      <c r="C156" s="60"/>
      <c r="D156" s="60"/>
      <c r="E156" s="124"/>
      <c r="F156" s="124"/>
      <c r="G156" s="124"/>
      <c r="H156" s="124"/>
      <c r="I156" s="124"/>
      <c r="J156" s="25">
        <v>724</v>
      </c>
      <c r="K156" s="25" t="s">
        <v>492</v>
      </c>
      <c r="L156" s="124"/>
      <c r="M156" s="124"/>
      <c r="N156" s="124"/>
      <c r="O156" s="124"/>
      <c r="P156" s="124"/>
      <c r="Q156" s="12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spans="1:33" ht="15" customHeight="1">
      <c r="A157" s="124"/>
      <c r="B157" s="60"/>
      <c r="C157" s="60"/>
      <c r="D157" s="60"/>
      <c r="E157" s="124"/>
      <c r="F157" s="124"/>
      <c r="G157" s="124"/>
      <c r="H157" s="124"/>
      <c r="I157" s="124"/>
      <c r="J157" s="25">
        <v>726</v>
      </c>
      <c r="K157" s="25" t="s">
        <v>497</v>
      </c>
      <c r="L157" s="124"/>
      <c r="M157" s="124"/>
      <c r="N157" s="124"/>
      <c r="O157" s="124"/>
      <c r="P157" s="124"/>
      <c r="Q157" s="12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spans="1:33" ht="15" customHeight="1">
      <c r="A158" s="124"/>
      <c r="B158" s="60"/>
      <c r="C158" s="60"/>
      <c r="D158" s="60"/>
      <c r="E158" s="124"/>
      <c r="F158" s="124"/>
      <c r="G158" s="124"/>
      <c r="H158" s="124"/>
      <c r="I158" s="124"/>
      <c r="J158" s="25">
        <v>727</v>
      </c>
      <c r="K158" s="25" t="s">
        <v>503</v>
      </c>
      <c r="L158" s="124"/>
      <c r="M158" s="124"/>
      <c r="N158" s="124"/>
      <c r="O158" s="124"/>
      <c r="P158" s="124"/>
      <c r="Q158" s="12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spans="1:33" ht="15" customHeight="1">
      <c r="A159" s="124"/>
      <c r="B159" s="60"/>
      <c r="C159" s="60"/>
      <c r="D159" s="60"/>
      <c r="E159" s="124"/>
      <c r="F159" s="124"/>
      <c r="G159" s="124"/>
      <c r="H159" s="124"/>
      <c r="I159" s="124"/>
      <c r="J159" s="25">
        <v>728</v>
      </c>
      <c r="K159" s="25" t="s">
        <v>508</v>
      </c>
      <c r="L159" s="124"/>
      <c r="M159" s="124"/>
      <c r="N159" s="124"/>
      <c r="O159" s="124"/>
      <c r="P159" s="124"/>
      <c r="Q159" s="12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spans="1:33" ht="15" customHeight="1">
      <c r="A160" s="124"/>
      <c r="B160" s="60"/>
      <c r="C160" s="60"/>
      <c r="D160" s="60"/>
      <c r="E160" s="124"/>
      <c r="F160" s="124"/>
      <c r="G160" s="124"/>
      <c r="H160" s="124"/>
      <c r="I160" s="124"/>
      <c r="J160" s="25">
        <v>729</v>
      </c>
      <c r="K160" s="25" t="s">
        <v>513</v>
      </c>
      <c r="L160" s="124"/>
      <c r="M160" s="124"/>
      <c r="N160" s="124"/>
      <c r="O160" s="124"/>
      <c r="P160" s="124"/>
      <c r="Q160" s="12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spans="1:33" ht="15.75" customHeight="1">
      <c r="A161" s="124"/>
      <c r="B161" s="60"/>
      <c r="C161" s="60"/>
      <c r="D161" s="60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spans="1:33" ht="15.75" customHeight="1">
      <c r="A162" s="124"/>
      <c r="B162" s="60"/>
      <c r="C162" s="60"/>
      <c r="D162" s="60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spans="1:33" ht="15.75" customHeight="1">
      <c r="A163" s="124"/>
      <c r="B163" s="60"/>
      <c r="C163" s="60"/>
      <c r="D163" s="60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spans="1:33" ht="15.75" customHeight="1">
      <c r="A164" s="124"/>
      <c r="B164" s="60"/>
      <c r="C164" s="60"/>
      <c r="D164" s="60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ht="15.75" customHeight="1">
      <c r="A165" s="124"/>
      <c r="B165" s="60"/>
      <c r="C165" s="60"/>
      <c r="D165" s="60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ht="15.75" customHeight="1">
      <c r="A166" s="124"/>
      <c r="B166" s="60"/>
      <c r="C166" s="60"/>
      <c r="D166" s="60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ht="15.75" customHeight="1">
      <c r="A167" s="124"/>
      <c r="B167" s="60"/>
      <c r="C167" s="60"/>
      <c r="D167" s="60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ht="15.75" customHeight="1">
      <c r="A168" s="124"/>
      <c r="B168" s="60"/>
      <c r="C168" s="60"/>
      <c r="D168" s="60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ht="15.75" customHeight="1">
      <c r="A169" s="124"/>
      <c r="B169" s="60"/>
      <c r="C169" s="60"/>
      <c r="D169" s="60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ht="15.75" customHeight="1">
      <c r="A170" s="124"/>
      <c r="B170" s="60"/>
      <c r="C170" s="60"/>
      <c r="D170" s="60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ht="15.75" customHeight="1">
      <c r="A171" s="124"/>
      <c r="B171" s="60"/>
      <c r="C171" s="60"/>
      <c r="D171" s="60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ht="15.75" customHeight="1">
      <c r="A172" s="124"/>
      <c r="B172" s="60"/>
      <c r="C172" s="60"/>
      <c r="D172" s="60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ht="15.75" customHeight="1">
      <c r="A173" s="124"/>
      <c r="B173" s="60"/>
      <c r="C173" s="60"/>
      <c r="D173" s="60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</row>
    <row r="174" spans="1:33" ht="15.75" customHeight="1">
      <c r="A174" s="124"/>
      <c r="B174" s="60"/>
      <c r="C174" s="60"/>
      <c r="D174" s="60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</row>
    <row r="175" spans="1:33" ht="15.75" customHeight="1">
      <c r="A175" s="124"/>
      <c r="B175" s="60"/>
      <c r="C175" s="60"/>
      <c r="D175" s="60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</row>
    <row r="176" spans="1:33" ht="15.75" customHeight="1">
      <c r="A176" s="124"/>
      <c r="B176" s="60"/>
      <c r="C176" s="60"/>
      <c r="D176" s="60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</row>
    <row r="177" spans="1:33" ht="15.75" customHeight="1">
      <c r="A177" s="124"/>
      <c r="B177" s="60"/>
      <c r="C177" s="60"/>
      <c r="D177" s="60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</row>
    <row r="178" spans="1:33" ht="15.75" customHeight="1">
      <c r="A178" s="124"/>
      <c r="B178" s="60"/>
      <c r="C178" s="60"/>
      <c r="D178" s="60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</row>
    <row r="179" spans="1:33" ht="15.75" customHeight="1">
      <c r="A179" s="124"/>
      <c r="B179" s="60"/>
      <c r="C179" s="60"/>
      <c r="D179" s="60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</row>
    <row r="180" spans="1:33" ht="15.75" customHeight="1">
      <c r="A180" s="124"/>
      <c r="B180" s="60"/>
      <c r="C180" s="60"/>
      <c r="D180" s="60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</row>
    <row r="181" spans="1:33" ht="15.75" customHeight="1">
      <c r="A181" s="124"/>
      <c r="B181" s="60"/>
      <c r="C181" s="60"/>
      <c r="D181" s="60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</row>
    <row r="182" spans="1:33" ht="15.75" customHeight="1">
      <c r="A182" s="124"/>
      <c r="B182" s="60"/>
      <c r="C182" s="60"/>
      <c r="D182" s="60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</row>
    <row r="183" spans="1:33" ht="15.75" customHeight="1">
      <c r="A183" s="124"/>
      <c r="B183" s="60"/>
      <c r="C183" s="60"/>
      <c r="D183" s="60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</row>
    <row r="184" spans="1:33" ht="15.75" customHeight="1">
      <c r="A184" s="124"/>
      <c r="B184" s="60"/>
      <c r="C184" s="60"/>
      <c r="D184" s="60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</row>
    <row r="185" spans="1:33" ht="15.75" customHeight="1">
      <c r="A185" s="124"/>
      <c r="B185" s="60"/>
      <c r="C185" s="60"/>
      <c r="D185" s="60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</row>
    <row r="186" spans="1:33" ht="15.75" customHeight="1">
      <c r="A186" s="124"/>
      <c r="B186" s="60"/>
      <c r="C186" s="60"/>
      <c r="D186" s="60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</row>
    <row r="187" spans="1:33" ht="15.75" customHeight="1">
      <c r="A187" s="124"/>
      <c r="B187" s="60"/>
      <c r="C187" s="60"/>
      <c r="D187" s="60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</row>
    <row r="188" spans="1:33" ht="15.75" customHeight="1">
      <c r="A188" s="124"/>
      <c r="B188" s="60"/>
      <c r="C188" s="60"/>
      <c r="D188" s="60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</row>
    <row r="189" spans="1:33" ht="15.75" customHeight="1">
      <c r="A189" s="124"/>
      <c r="B189" s="60"/>
      <c r="C189" s="60"/>
      <c r="D189" s="60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</row>
    <row r="190" spans="1:33" ht="15.75" customHeight="1">
      <c r="A190" s="124"/>
      <c r="B190" s="60"/>
      <c r="C190" s="60"/>
      <c r="D190" s="60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</row>
    <row r="191" spans="1:33" ht="15.75" customHeight="1">
      <c r="A191" s="124"/>
      <c r="B191" s="60"/>
      <c r="C191" s="60"/>
      <c r="D191" s="60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</row>
    <row r="192" spans="1:33" ht="15.75" customHeight="1">
      <c r="A192" s="124"/>
      <c r="B192" s="60"/>
      <c r="C192" s="60"/>
      <c r="D192" s="60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</row>
    <row r="193" spans="1:33" ht="15.75" customHeight="1">
      <c r="A193" s="124"/>
      <c r="B193" s="60"/>
      <c r="C193" s="60"/>
      <c r="D193" s="60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</row>
    <row r="194" spans="1:33" ht="15.75" customHeight="1">
      <c r="A194" s="124"/>
      <c r="B194" s="60"/>
      <c r="C194" s="60"/>
      <c r="D194" s="60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</row>
    <row r="195" spans="1:33" ht="15.75" customHeight="1">
      <c r="A195" s="124"/>
      <c r="B195" s="60"/>
      <c r="C195" s="60"/>
      <c r="D195" s="60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</row>
    <row r="196" spans="1:33" ht="15.75" customHeight="1">
      <c r="A196" s="124"/>
      <c r="B196" s="60"/>
      <c r="C196" s="60"/>
      <c r="D196" s="60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</row>
    <row r="197" spans="1:33" ht="15.75" customHeight="1">
      <c r="A197" s="124"/>
      <c r="B197" s="60"/>
      <c r="C197" s="60"/>
      <c r="D197" s="60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</row>
    <row r="198" spans="1:33" ht="15.75" customHeight="1">
      <c r="A198" s="124"/>
      <c r="B198" s="60"/>
      <c r="C198" s="60"/>
      <c r="D198" s="60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</row>
    <row r="199" spans="1:33" ht="15.75" customHeight="1">
      <c r="A199" s="124"/>
      <c r="B199" s="60"/>
      <c r="C199" s="60"/>
      <c r="D199" s="60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</row>
    <row r="200" spans="1:33" ht="15.75" customHeight="1">
      <c r="A200" s="124"/>
      <c r="B200" s="60"/>
      <c r="C200" s="60"/>
      <c r="D200" s="60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</row>
    <row r="201" spans="1:33" ht="15.75" customHeight="1">
      <c r="A201" s="124"/>
      <c r="B201" s="60"/>
      <c r="C201" s="60"/>
      <c r="D201" s="60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</row>
    <row r="202" spans="1:33" ht="15.75" customHeight="1">
      <c r="A202" s="124"/>
      <c r="B202" s="60"/>
      <c r="C202" s="60"/>
      <c r="D202" s="60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</row>
    <row r="203" spans="1:33" ht="15.75" customHeight="1">
      <c r="A203" s="124"/>
      <c r="B203" s="60"/>
      <c r="C203" s="60"/>
      <c r="D203" s="60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</row>
    <row r="204" spans="1:33" ht="15.75" customHeight="1">
      <c r="A204" s="124"/>
      <c r="B204" s="60"/>
      <c r="C204" s="60"/>
      <c r="D204" s="60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</row>
    <row r="205" spans="1:33" ht="15.75" customHeight="1">
      <c r="A205" s="124"/>
      <c r="B205" s="60"/>
      <c r="C205" s="60"/>
      <c r="D205" s="60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</row>
    <row r="206" spans="1:33" ht="15.75" customHeight="1">
      <c r="A206" s="124"/>
      <c r="B206" s="60"/>
      <c r="C206" s="60"/>
      <c r="D206" s="60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</row>
    <row r="207" spans="1:33" ht="15.75" customHeight="1">
      <c r="A207" s="124"/>
      <c r="B207" s="60"/>
      <c r="C207" s="60"/>
      <c r="D207" s="60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</row>
    <row r="208" spans="1:33" ht="15.75" customHeight="1">
      <c r="A208" s="124"/>
      <c r="B208" s="60"/>
      <c r="C208" s="60"/>
      <c r="D208" s="60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</row>
    <row r="209" spans="1:33" ht="15.75" customHeight="1">
      <c r="A209" s="124"/>
      <c r="B209" s="60"/>
      <c r="C209" s="60"/>
      <c r="D209" s="60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</row>
    <row r="210" spans="1:33" ht="15.75" customHeight="1">
      <c r="A210" s="124"/>
      <c r="B210" s="60"/>
      <c r="C210" s="60"/>
      <c r="D210" s="60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</row>
    <row r="211" spans="1:33" ht="15.75" customHeight="1">
      <c r="A211" s="124"/>
      <c r="B211" s="60"/>
      <c r="C211" s="60"/>
      <c r="D211" s="60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</row>
    <row r="212" spans="1:33" ht="15.75" customHeight="1">
      <c r="A212" s="124"/>
      <c r="B212" s="60"/>
      <c r="C212" s="60"/>
      <c r="D212" s="60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</row>
    <row r="213" spans="1:33" ht="15.75" customHeight="1">
      <c r="A213" s="124"/>
      <c r="B213" s="60"/>
      <c r="C213" s="60"/>
      <c r="D213" s="60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</row>
    <row r="214" spans="1:33" ht="15.75" customHeight="1">
      <c r="A214" s="124"/>
      <c r="B214" s="60"/>
      <c r="C214" s="60"/>
      <c r="D214" s="60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</row>
    <row r="215" spans="1:33" ht="15.75" customHeight="1">
      <c r="A215" s="124"/>
      <c r="B215" s="60"/>
      <c r="C215" s="60"/>
      <c r="D215" s="60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</row>
    <row r="216" spans="1:33" ht="15.75" customHeight="1">
      <c r="A216" s="124"/>
      <c r="B216" s="60"/>
      <c r="C216" s="60"/>
      <c r="D216" s="60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</row>
    <row r="217" spans="1:33" ht="15.75" customHeight="1">
      <c r="A217" s="124"/>
      <c r="B217" s="60"/>
      <c r="C217" s="60"/>
      <c r="D217" s="60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</row>
    <row r="218" spans="1:33" ht="15.75" customHeight="1">
      <c r="A218" s="124"/>
      <c r="B218" s="60"/>
      <c r="C218" s="60"/>
      <c r="D218" s="60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</row>
    <row r="219" spans="1:33" ht="15.75" customHeight="1">
      <c r="A219" s="124"/>
      <c r="B219" s="60"/>
      <c r="C219" s="60"/>
      <c r="D219" s="60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</row>
    <row r="220" spans="1:33" ht="15.75" customHeight="1">
      <c r="A220" s="124"/>
      <c r="B220" s="60"/>
      <c r="C220" s="60"/>
      <c r="D220" s="60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</row>
    <row r="221" spans="1:33" ht="15.75" customHeight="1">
      <c r="A221" s="124"/>
      <c r="B221" s="60"/>
      <c r="C221" s="60"/>
      <c r="D221" s="60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</row>
    <row r="222" spans="1:33" ht="15.75" customHeight="1">
      <c r="A222" s="124"/>
      <c r="B222" s="60"/>
      <c r="C222" s="60"/>
      <c r="D222" s="60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</row>
    <row r="223" spans="1:33" ht="15.75" customHeight="1">
      <c r="A223" s="124"/>
      <c r="B223" s="60"/>
      <c r="C223" s="60"/>
      <c r="D223" s="60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</row>
    <row r="224" spans="1:33" ht="15.75" customHeight="1">
      <c r="A224" s="124"/>
      <c r="B224" s="60"/>
      <c r="C224" s="60"/>
      <c r="D224" s="60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</row>
    <row r="225" spans="1:33" ht="15.75" customHeight="1">
      <c r="A225" s="124"/>
      <c r="B225" s="60"/>
      <c r="C225" s="60"/>
      <c r="D225" s="60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</row>
    <row r="226" spans="1:33" ht="15.75" customHeight="1">
      <c r="A226" s="124"/>
      <c r="B226" s="60"/>
      <c r="C226" s="60"/>
      <c r="D226" s="60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</row>
    <row r="227" spans="1:33" ht="15.75" customHeight="1">
      <c r="A227" s="124"/>
      <c r="B227" s="60"/>
      <c r="C227" s="60"/>
      <c r="D227" s="60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</row>
    <row r="228" spans="1:33" ht="15.75" customHeight="1">
      <c r="A228" s="124"/>
      <c r="B228" s="60"/>
      <c r="C228" s="60"/>
      <c r="D228" s="60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</row>
    <row r="229" spans="1:33" ht="15.75" customHeight="1">
      <c r="A229" s="124"/>
      <c r="B229" s="60"/>
      <c r="C229" s="60"/>
      <c r="D229" s="60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</row>
    <row r="230" spans="1:33" ht="15.75" customHeight="1">
      <c r="A230" s="124"/>
      <c r="B230" s="60"/>
      <c r="C230" s="60"/>
      <c r="D230" s="60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</row>
    <row r="231" spans="1:33" ht="15.75" customHeight="1">
      <c r="A231" s="124"/>
      <c r="B231" s="60"/>
      <c r="C231" s="60"/>
      <c r="D231" s="60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</row>
    <row r="232" spans="1:33" ht="15.75" customHeight="1">
      <c r="A232" s="124"/>
      <c r="B232" s="60"/>
      <c r="C232" s="60"/>
      <c r="D232" s="60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</row>
    <row r="233" spans="1:33" ht="15.75" customHeight="1">
      <c r="A233" s="124"/>
      <c r="B233" s="60"/>
      <c r="C233" s="60"/>
      <c r="D233" s="60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</row>
    <row r="234" spans="1:33" ht="15.75" customHeight="1">
      <c r="A234" s="124"/>
      <c r="B234" s="60"/>
      <c r="C234" s="60"/>
      <c r="D234" s="60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</row>
    <row r="235" spans="1:33" ht="15.75" customHeight="1">
      <c r="A235" s="124"/>
      <c r="B235" s="60"/>
      <c r="C235" s="60"/>
      <c r="D235" s="60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</row>
    <row r="236" spans="1:33" ht="15.75" customHeight="1">
      <c r="A236" s="124"/>
      <c r="B236" s="60"/>
      <c r="C236" s="60"/>
      <c r="D236" s="60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</row>
    <row r="237" spans="1:33" ht="15.75" customHeight="1">
      <c r="A237" s="124"/>
      <c r="B237" s="60"/>
      <c r="C237" s="60"/>
      <c r="D237" s="60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</row>
    <row r="238" spans="1:33" ht="15.75" customHeight="1">
      <c r="A238" s="124"/>
      <c r="B238" s="60"/>
      <c r="C238" s="60"/>
      <c r="D238" s="60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</row>
    <row r="239" spans="1:33" ht="15.75" customHeight="1">
      <c r="A239" s="124"/>
      <c r="B239" s="60"/>
      <c r="C239" s="60"/>
      <c r="D239" s="60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</row>
    <row r="240" spans="1:33" ht="15.75" customHeight="1">
      <c r="A240" s="124"/>
      <c r="B240" s="60"/>
      <c r="C240" s="60"/>
      <c r="D240" s="60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</row>
    <row r="241" spans="1:33" ht="15.75" customHeight="1">
      <c r="A241" s="124"/>
      <c r="B241" s="60"/>
      <c r="C241" s="60"/>
      <c r="D241" s="60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</row>
    <row r="242" spans="1:33" ht="15.75" customHeight="1">
      <c r="A242" s="124"/>
      <c r="B242" s="60"/>
      <c r="C242" s="60"/>
      <c r="D242" s="60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</row>
    <row r="243" spans="1:33" ht="15.75" customHeight="1">
      <c r="A243" s="124"/>
      <c r="B243" s="60"/>
      <c r="C243" s="60"/>
      <c r="D243" s="60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</row>
    <row r="244" spans="1:33" ht="15.75" customHeight="1">
      <c r="A244" s="124"/>
      <c r="B244" s="60"/>
      <c r="C244" s="60"/>
      <c r="D244" s="60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</row>
    <row r="245" spans="1:33" ht="15.75" customHeight="1">
      <c r="A245" s="124"/>
      <c r="B245" s="60"/>
      <c r="C245" s="60"/>
      <c r="D245" s="60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</row>
    <row r="246" spans="1:33" ht="15.75" customHeight="1">
      <c r="A246" s="124"/>
      <c r="B246" s="60"/>
      <c r="C246" s="60"/>
      <c r="D246" s="60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</row>
    <row r="247" spans="1:33" ht="15.75" customHeight="1">
      <c r="A247" s="124"/>
      <c r="B247" s="60"/>
      <c r="C247" s="60"/>
      <c r="D247" s="60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</row>
    <row r="248" spans="1:33" ht="15.75" customHeight="1">
      <c r="A248" s="124"/>
      <c r="B248" s="60"/>
      <c r="C248" s="60"/>
      <c r="D248" s="60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</row>
    <row r="249" spans="1:33" ht="15.75" customHeight="1">
      <c r="A249" s="124"/>
      <c r="B249" s="60"/>
      <c r="C249" s="60"/>
      <c r="D249" s="60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</row>
    <row r="250" spans="1:33" ht="15.75" customHeight="1">
      <c r="A250" s="124"/>
      <c r="B250" s="60"/>
      <c r="C250" s="60"/>
      <c r="D250" s="60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</row>
    <row r="251" spans="1:33" ht="15.75" customHeight="1">
      <c r="A251" s="124"/>
      <c r="B251" s="60"/>
      <c r="C251" s="60"/>
      <c r="D251" s="60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</row>
    <row r="252" spans="1:33" ht="15.75" customHeight="1">
      <c r="A252" s="124"/>
      <c r="B252" s="60"/>
      <c r="C252" s="60"/>
      <c r="D252" s="60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</row>
    <row r="253" spans="1:33" ht="15.75" customHeight="1">
      <c r="A253" s="124"/>
      <c r="B253" s="60"/>
      <c r="C253" s="60"/>
      <c r="D253" s="60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</row>
    <row r="254" spans="1:33" ht="15.75" customHeight="1">
      <c r="A254" s="124"/>
      <c r="B254" s="60"/>
      <c r="C254" s="60"/>
      <c r="D254" s="60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</row>
    <row r="255" spans="1:33" ht="15.75" customHeight="1">
      <c r="A255" s="124"/>
      <c r="B255" s="60"/>
      <c r="C255" s="60"/>
      <c r="D255" s="60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</row>
    <row r="256" spans="1:33" ht="15.75" customHeight="1">
      <c r="A256" s="124"/>
      <c r="B256" s="60"/>
      <c r="C256" s="60"/>
      <c r="D256" s="60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</row>
    <row r="257" spans="1:33" ht="15.75" customHeight="1">
      <c r="A257" s="124"/>
      <c r="B257" s="60"/>
      <c r="C257" s="60"/>
      <c r="D257" s="60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</row>
    <row r="258" spans="1:33" ht="15.75" customHeight="1">
      <c r="A258" s="124"/>
      <c r="B258" s="60"/>
      <c r="C258" s="60"/>
      <c r="D258" s="60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</row>
    <row r="259" spans="1:33" ht="15.75" customHeight="1">
      <c r="A259" s="124"/>
      <c r="B259" s="60"/>
      <c r="C259" s="60"/>
      <c r="D259" s="60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</row>
    <row r="260" spans="1:33" ht="15.75" customHeight="1">
      <c r="A260" s="124"/>
      <c r="B260" s="60"/>
      <c r="C260" s="60"/>
      <c r="D260" s="60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</row>
    <row r="261" spans="1:33" ht="15.75" customHeight="1">
      <c r="A261" s="124"/>
      <c r="B261" s="60"/>
      <c r="C261" s="60"/>
      <c r="D261" s="60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</row>
    <row r="262" spans="1:33" ht="15.75" customHeight="1">
      <c r="A262" s="124"/>
      <c r="B262" s="60"/>
      <c r="C262" s="60"/>
      <c r="D262" s="60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</row>
    <row r="263" spans="1:33" ht="15.75" customHeight="1">
      <c r="A263" s="124"/>
      <c r="B263" s="60"/>
      <c r="C263" s="60"/>
      <c r="D263" s="60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</row>
    <row r="264" spans="1:33" ht="15.75" customHeight="1">
      <c r="A264" s="124"/>
      <c r="B264" s="60"/>
      <c r="C264" s="60"/>
      <c r="D264" s="60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</row>
    <row r="265" spans="1:33" ht="15.75" customHeight="1">
      <c r="A265" s="124"/>
      <c r="B265" s="60"/>
      <c r="C265" s="60"/>
      <c r="D265" s="60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</row>
    <row r="266" spans="1:33" ht="15.75" customHeight="1">
      <c r="A266" s="124"/>
      <c r="B266" s="60"/>
      <c r="C266" s="60"/>
      <c r="D266" s="60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</row>
    <row r="267" spans="1:33" ht="15.75" customHeight="1">
      <c r="A267" s="124"/>
      <c r="B267" s="60"/>
      <c r="C267" s="60"/>
      <c r="D267" s="60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</row>
    <row r="268" spans="1:33" ht="15.75" customHeight="1">
      <c r="A268" s="124"/>
      <c r="B268" s="60"/>
      <c r="C268" s="60"/>
      <c r="D268" s="60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</row>
    <row r="269" spans="1:33" ht="15.75" customHeight="1">
      <c r="A269" s="124"/>
      <c r="B269" s="60"/>
      <c r="C269" s="60"/>
      <c r="D269" s="60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</row>
    <row r="270" spans="1:33" ht="15.75" customHeight="1">
      <c r="A270" s="124"/>
      <c r="B270" s="60"/>
      <c r="C270" s="60"/>
      <c r="D270" s="60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</row>
    <row r="271" spans="1:33" ht="15.75" customHeight="1">
      <c r="A271" s="124"/>
      <c r="B271" s="60"/>
      <c r="C271" s="60"/>
      <c r="D271" s="60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</row>
    <row r="272" spans="1:33" ht="15.75" customHeight="1">
      <c r="A272" s="124"/>
      <c r="B272" s="60"/>
      <c r="C272" s="60"/>
      <c r="D272" s="60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</row>
    <row r="273" spans="1:33" ht="15.75" customHeight="1">
      <c r="A273" s="124"/>
      <c r="B273" s="60"/>
      <c r="C273" s="60"/>
      <c r="D273" s="60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</row>
    <row r="274" spans="1:33" ht="15.75" customHeight="1">
      <c r="A274" s="124"/>
      <c r="B274" s="60"/>
      <c r="C274" s="60"/>
      <c r="D274" s="60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</row>
    <row r="275" spans="1:33" ht="15.75" customHeight="1">
      <c r="A275" s="124"/>
      <c r="B275" s="60"/>
      <c r="C275" s="60"/>
      <c r="D275" s="60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</row>
    <row r="276" spans="1:33" ht="15.75" customHeight="1">
      <c r="A276" s="124"/>
      <c r="B276" s="60"/>
      <c r="C276" s="60"/>
      <c r="D276" s="60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</row>
    <row r="277" spans="1:33" ht="15.75" customHeight="1">
      <c r="A277" s="124"/>
      <c r="B277" s="60"/>
      <c r="C277" s="60"/>
      <c r="D277" s="60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</row>
    <row r="278" spans="1:33" ht="15.75" customHeight="1">
      <c r="A278" s="124"/>
      <c r="B278" s="60"/>
      <c r="C278" s="60"/>
      <c r="D278" s="60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</row>
    <row r="279" spans="1:33" ht="15.75" customHeight="1">
      <c r="A279" s="124"/>
      <c r="B279" s="60"/>
      <c r="C279" s="60"/>
      <c r="D279" s="60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</row>
    <row r="280" spans="1:33" ht="15.75" customHeight="1">
      <c r="A280" s="124"/>
      <c r="B280" s="60"/>
      <c r="C280" s="60"/>
      <c r="D280" s="60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</row>
    <row r="281" spans="1:33" ht="15.75" customHeight="1">
      <c r="A281" s="124"/>
      <c r="B281" s="60"/>
      <c r="C281" s="60"/>
      <c r="D281" s="60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</row>
    <row r="282" spans="1:33" ht="15.75" customHeight="1">
      <c r="A282" s="124"/>
      <c r="B282" s="60"/>
      <c r="C282" s="60"/>
      <c r="D282" s="60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</row>
    <row r="283" spans="1:33" ht="15.75" customHeight="1">
      <c r="A283" s="124"/>
      <c r="B283" s="60"/>
      <c r="C283" s="60"/>
      <c r="D283" s="60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</row>
    <row r="284" spans="1:33" ht="15.75" customHeight="1">
      <c r="A284" s="124"/>
      <c r="B284" s="60"/>
      <c r="C284" s="60"/>
      <c r="D284" s="60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</row>
    <row r="285" spans="1:33" ht="15.75" customHeight="1">
      <c r="A285" s="124"/>
      <c r="B285" s="60"/>
      <c r="C285" s="60"/>
      <c r="D285" s="60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</row>
    <row r="286" spans="1:33" ht="15.75" customHeight="1">
      <c r="A286" s="124"/>
      <c r="B286" s="60"/>
      <c r="C286" s="60"/>
      <c r="D286" s="60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</row>
    <row r="287" spans="1:33" ht="15.75" customHeight="1">
      <c r="A287" s="124"/>
      <c r="B287" s="60"/>
      <c r="C287" s="60"/>
      <c r="D287" s="60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</row>
    <row r="288" spans="1:33" ht="15.75" customHeight="1">
      <c r="A288" s="124"/>
      <c r="B288" s="60"/>
      <c r="C288" s="60"/>
      <c r="D288" s="60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</row>
    <row r="289" spans="1:33" ht="15.75" customHeight="1">
      <c r="A289" s="124"/>
      <c r="B289" s="60"/>
      <c r="C289" s="60"/>
      <c r="D289" s="60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</row>
    <row r="290" spans="1:33" ht="15.75" customHeight="1">
      <c r="A290" s="124"/>
      <c r="B290" s="60"/>
      <c r="C290" s="60"/>
      <c r="D290" s="60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</row>
    <row r="291" spans="1:33" ht="15.75" customHeight="1">
      <c r="A291" s="124"/>
      <c r="B291" s="60"/>
      <c r="C291" s="60"/>
      <c r="D291" s="60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</row>
    <row r="292" spans="1:33" ht="15.75" customHeight="1">
      <c r="A292" s="124"/>
      <c r="B292" s="60"/>
      <c r="C292" s="60"/>
      <c r="D292" s="60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</row>
    <row r="293" spans="1:33" ht="15.75" customHeight="1">
      <c r="A293" s="124"/>
      <c r="B293" s="60"/>
      <c r="C293" s="60"/>
      <c r="D293" s="60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</row>
    <row r="294" spans="1:33" ht="15.75" customHeight="1">
      <c r="A294" s="124"/>
      <c r="B294" s="60"/>
      <c r="C294" s="60"/>
      <c r="D294" s="60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</row>
    <row r="295" spans="1:33" ht="15.75" customHeight="1">
      <c r="A295" s="124"/>
      <c r="B295" s="60"/>
      <c r="C295" s="60"/>
      <c r="D295" s="60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</row>
    <row r="296" spans="1:33" ht="15.75" customHeight="1">
      <c r="A296" s="124"/>
      <c r="B296" s="60"/>
      <c r="C296" s="60"/>
      <c r="D296" s="60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</row>
    <row r="297" spans="1:33" ht="15.75" customHeight="1">
      <c r="A297" s="124"/>
      <c r="B297" s="60"/>
      <c r="C297" s="60"/>
      <c r="D297" s="60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</row>
    <row r="298" spans="1:33" ht="15.75" customHeight="1">
      <c r="A298" s="124"/>
      <c r="B298" s="60"/>
      <c r="C298" s="60"/>
      <c r="D298" s="60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</row>
    <row r="299" spans="1:33" ht="15.75" customHeight="1">
      <c r="A299" s="124"/>
      <c r="B299" s="60"/>
      <c r="C299" s="60"/>
      <c r="D299" s="60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</row>
    <row r="300" spans="1:33" ht="15.75" customHeight="1">
      <c r="A300" s="124"/>
      <c r="B300" s="60"/>
      <c r="C300" s="60"/>
      <c r="D300" s="60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</row>
    <row r="301" spans="1:33" ht="15.75" customHeight="1">
      <c r="A301" s="124"/>
      <c r="B301" s="60"/>
      <c r="C301" s="60"/>
      <c r="D301" s="60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</row>
    <row r="302" spans="1:33" ht="15.75" customHeight="1">
      <c r="A302" s="124"/>
      <c r="B302" s="60"/>
      <c r="C302" s="60"/>
      <c r="D302" s="60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</row>
    <row r="303" spans="1:33" ht="15.75" customHeight="1">
      <c r="A303" s="124"/>
      <c r="B303" s="60"/>
      <c r="C303" s="60"/>
      <c r="D303" s="60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</row>
    <row r="304" spans="1:33" ht="15.75" customHeight="1">
      <c r="A304" s="124"/>
      <c r="B304" s="60"/>
      <c r="C304" s="60"/>
      <c r="D304" s="60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</row>
    <row r="305" spans="1:33" ht="15.75" customHeight="1">
      <c r="A305" s="124"/>
      <c r="B305" s="60"/>
      <c r="C305" s="60"/>
      <c r="D305" s="60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</row>
    <row r="306" spans="1:33" ht="15.75" customHeight="1">
      <c r="A306" s="124"/>
      <c r="B306" s="60"/>
      <c r="C306" s="60"/>
      <c r="D306" s="60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</row>
    <row r="307" spans="1:33" ht="15.75" customHeight="1">
      <c r="A307" s="124"/>
      <c r="B307" s="60"/>
      <c r="C307" s="60"/>
      <c r="D307" s="60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</row>
    <row r="308" spans="1:33" ht="15.75" customHeight="1">
      <c r="A308" s="124"/>
      <c r="B308" s="60"/>
      <c r="C308" s="60"/>
      <c r="D308" s="60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</row>
    <row r="309" spans="1:33" ht="15.75" customHeight="1">
      <c r="A309" s="124"/>
      <c r="B309" s="60"/>
      <c r="C309" s="60"/>
      <c r="D309" s="60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</row>
    <row r="310" spans="1:33" ht="15.75" customHeight="1">
      <c r="A310" s="124"/>
      <c r="B310" s="60"/>
      <c r="C310" s="60"/>
      <c r="D310" s="60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</row>
    <row r="311" spans="1:33" ht="15.75" customHeight="1">
      <c r="A311" s="124"/>
      <c r="B311" s="60"/>
      <c r="C311" s="60"/>
      <c r="D311" s="60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</row>
    <row r="312" spans="1:33" ht="15.75" customHeight="1">
      <c r="A312" s="124"/>
      <c r="B312" s="60"/>
      <c r="C312" s="60"/>
      <c r="D312" s="60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</row>
    <row r="313" spans="1:33" ht="15.75" customHeight="1">
      <c r="A313" s="124"/>
      <c r="B313" s="60"/>
      <c r="C313" s="60"/>
      <c r="D313" s="60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</row>
    <row r="314" spans="1:33" ht="15.75" customHeight="1">
      <c r="A314" s="124"/>
      <c r="B314" s="60"/>
      <c r="C314" s="60"/>
      <c r="D314" s="60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</row>
    <row r="315" spans="1:33" ht="15.75" customHeight="1">
      <c r="A315" s="124"/>
      <c r="B315" s="60"/>
      <c r="C315" s="60"/>
      <c r="D315" s="60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</row>
    <row r="316" spans="1:33" ht="15.75" customHeight="1">
      <c r="A316" s="124"/>
      <c r="B316" s="60"/>
      <c r="C316" s="60"/>
      <c r="D316" s="60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</row>
    <row r="317" spans="1:33" ht="15.75" customHeight="1">
      <c r="A317" s="124"/>
      <c r="B317" s="60"/>
      <c r="C317" s="60"/>
      <c r="D317" s="60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</row>
    <row r="318" spans="1:33" ht="15.75" customHeight="1">
      <c r="A318" s="124"/>
      <c r="B318" s="60"/>
      <c r="C318" s="60"/>
      <c r="D318" s="60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</row>
    <row r="319" spans="1:33" ht="15.75" customHeight="1">
      <c r="A319" s="124"/>
      <c r="B319" s="60"/>
      <c r="C319" s="60"/>
      <c r="D319" s="60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</row>
    <row r="320" spans="1:33" ht="15.75" customHeight="1">
      <c r="A320" s="124"/>
      <c r="B320" s="60"/>
      <c r="C320" s="60"/>
      <c r="D320" s="60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</row>
    <row r="321" spans="1:33" ht="15.75" customHeight="1">
      <c r="A321" s="124"/>
      <c r="B321" s="60"/>
      <c r="C321" s="60"/>
      <c r="D321" s="60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</row>
    <row r="322" spans="1:33" ht="15.75" customHeight="1">
      <c r="A322" s="124"/>
      <c r="B322" s="60"/>
      <c r="C322" s="60"/>
      <c r="D322" s="60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ht="15.75" customHeight="1">
      <c r="A323" s="124"/>
      <c r="B323" s="60"/>
      <c r="C323" s="60"/>
      <c r="D323" s="60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</row>
    <row r="324" spans="1:33" ht="15.75" customHeight="1">
      <c r="A324" s="124"/>
      <c r="B324" s="60"/>
      <c r="C324" s="60"/>
      <c r="D324" s="60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</row>
    <row r="325" spans="1:33" ht="15.75" customHeight="1">
      <c r="A325" s="124"/>
      <c r="B325" s="60"/>
      <c r="C325" s="60"/>
      <c r="D325" s="60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</row>
    <row r="326" spans="1:33" ht="15.75" customHeight="1">
      <c r="A326" s="124"/>
      <c r="B326" s="60"/>
      <c r="C326" s="60"/>
      <c r="D326" s="60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</row>
    <row r="327" spans="1:33" ht="15.75" customHeight="1">
      <c r="A327" s="124"/>
      <c r="B327" s="60"/>
      <c r="C327" s="60"/>
      <c r="D327" s="60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</row>
    <row r="328" spans="1:33" ht="15.75" customHeight="1">
      <c r="A328" s="124"/>
      <c r="B328" s="60"/>
      <c r="C328" s="60"/>
      <c r="D328" s="60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</row>
    <row r="329" spans="1:33" ht="15.75" customHeight="1">
      <c r="A329" s="124"/>
      <c r="B329" s="60"/>
      <c r="C329" s="60"/>
      <c r="D329" s="60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</row>
    <row r="330" spans="1:33" ht="15.75" customHeight="1">
      <c r="A330" s="124"/>
      <c r="B330" s="60"/>
      <c r="C330" s="60"/>
      <c r="D330" s="60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</row>
    <row r="331" spans="1:33" ht="15.75" customHeight="1">
      <c r="A331" s="124"/>
      <c r="B331" s="60"/>
      <c r="C331" s="60"/>
      <c r="D331" s="60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</row>
    <row r="332" spans="1:33" ht="15.75" customHeight="1">
      <c r="A332" s="124"/>
      <c r="B332" s="60"/>
      <c r="C332" s="60"/>
      <c r="D332" s="60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</row>
    <row r="333" spans="1:33" ht="15.75" customHeight="1">
      <c r="A333" s="124"/>
      <c r="B333" s="60"/>
      <c r="C333" s="60"/>
      <c r="D333" s="60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</row>
    <row r="334" spans="1:33" ht="15.75" customHeight="1">
      <c r="A334" s="124"/>
      <c r="B334" s="60"/>
      <c r="C334" s="60"/>
      <c r="D334" s="60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</row>
    <row r="335" spans="1:33" ht="15.75" customHeight="1">
      <c r="A335" s="124"/>
      <c r="B335" s="60"/>
      <c r="C335" s="60"/>
      <c r="D335" s="60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</row>
    <row r="336" spans="1:33" ht="15.75" customHeight="1">
      <c r="A336" s="124"/>
      <c r="B336" s="60"/>
      <c r="C336" s="60"/>
      <c r="D336" s="60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</row>
    <row r="337" spans="1:33" ht="15.75" customHeight="1">
      <c r="A337" s="124"/>
      <c r="B337" s="60"/>
      <c r="C337" s="60"/>
      <c r="D337" s="60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</row>
    <row r="338" spans="1:33" ht="15.75" customHeight="1">
      <c r="A338" s="124"/>
      <c r="B338" s="60"/>
      <c r="C338" s="60"/>
      <c r="D338" s="60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</row>
    <row r="339" spans="1:33" ht="15.75" customHeight="1">
      <c r="A339" s="124"/>
      <c r="B339" s="60"/>
      <c r="C339" s="60"/>
      <c r="D339" s="60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</row>
    <row r="340" spans="1:33" ht="15.75" customHeight="1">
      <c r="A340" s="124"/>
      <c r="B340" s="60"/>
      <c r="C340" s="60"/>
      <c r="D340" s="60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</row>
    <row r="341" spans="1:33" ht="15.75" customHeight="1">
      <c r="A341" s="124"/>
      <c r="B341" s="60"/>
      <c r="C341" s="60"/>
      <c r="D341" s="60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</row>
    <row r="342" spans="1:33" ht="15.75" customHeight="1">
      <c r="A342" s="124"/>
      <c r="B342" s="60"/>
      <c r="C342" s="60"/>
      <c r="D342" s="60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</row>
    <row r="343" spans="1:33" ht="15.75" customHeight="1">
      <c r="A343" s="124"/>
      <c r="B343" s="60"/>
      <c r="C343" s="60"/>
      <c r="D343" s="60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</row>
    <row r="344" spans="1:33" ht="15.75" customHeight="1">
      <c r="A344" s="124"/>
      <c r="B344" s="60"/>
      <c r="C344" s="60"/>
      <c r="D344" s="60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</row>
    <row r="345" spans="1:33" ht="15.75" customHeight="1">
      <c r="A345" s="124"/>
      <c r="B345" s="60"/>
      <c r="C345" s="60"/>
      <c r="D345" s="60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</row>
    <row r="346" spans="1:33" ht="15.75" customHeight="1">
      <c r="A346" s="124"/>
      <c r="B346" s="60"/>
      <c r="C346" s="60"/>
      <c r="D346" s="60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</row>
    <row r="347" spans="1:33" ht="15.75" customHeight="1">
      <c r="A347" s="124"/>
      <c r="B347" s="60"/>
      <c r="C347" s="60"/>
      <c r="D347" s="60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</row>
    <row r="348" spans="1:33" ht="15.75" customHeight="1">
      <c r="A348" s="124"/>
      <c r="B348" s="60"/>
      <c r="C348" s="60"/>
      <c r="D348" s="60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</row>
    <row r="349" spans="1:33" ht="15.75" customHeight="1">
      <c r="A349" s="124"/>
      <c r="B349" s="60"/>
      <c r="C349" s="60"/>
      <c r="D349" s="60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</row>
    <row r="350" spans="1:33" ht="15.75" customHeight="1">
      <c r="A350" s="124"/>
      <c r="B350" s="60"/>
      <c r="C350" s="60"/>
      <c r="D350" s="60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</row>
    <row r="351" spans="1:33" ht="15.75" customHeight="1">
      <c r="A351" s="124"/>
      <c r="B351" s="60"/>
      <c r="C351" s="60"/>
      <c r="D351" s="60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</row>
    <row r="352" spans="1:33" ht="15.75" customHeight="1">
      <c r="A352" s="124"/>
      <c r="B352" s="60"/>
      <c r="C352" s="60"/>
      <c r="D352" s="60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</row>
    <row r="353" spans="1:33" ht="15.75" customHeight="1">
      <c r="A353" s="124"/>
      <c r="B353" s="60"/>
      <c r="C353" s="60"/>
      <c r="D353" s="60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</row>
    <row r="354" spans="1:33" ht="15.75" customHeight="1">
      <c r="A354" s="124"/>
      <c r="B354" s="60"/>
      <c r="C354" s="60"/>
      <c r="D354" s="60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</row>
    <row r="355" spans="1:33" ht="15.75" customHeight="1">
      <c r="A355" s="124"/>
      <c r="B355" s="60"/>
      <c r="C355" s="60"/>
      <c r="D355" s="60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</row>
    <row r="356" spans="1:33" ht="15.75" customHeight="1">
      <c r="A356" s="124"/>
      <c r="B356" s="60"/>
      <c r="C356" s="60"/>
      <c r="D356" s="60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</row>
    <row r="357" spans="1:33" ht="15.75" customHeight="1">
      <c r="A357" s="124"/>
      <c r="B357" s="60"/>
      <c r="C357" s="60"/>
      <c r="D357" s="60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</row>
    <row r="358" spans="1:33" ht="15.75" customHeight="1">
      <c r="A358" s="124"/>
      <c r="B358" s="60"/>
      <c r="C358" s="60"/>
      <c r="D358" s="60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</row>
    <row r="359" spans="1:33" ht="15.75" customHeight="1">
      <c r="A359" s="124"/>
      <c r="B359" s="60"/>
      <c r="C359" s="60"/>
      <c r="D359" s="60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</row>
    <row r="360" spans="1:33" ht="15.75" customHeight="1">
      <c r="A360" s="124"/>
      <c r="B360" s="60"/>
      <c r="C360" s="60"/>
      <c r="D360" s="60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</row>
    <row r="361" spans="1:33" ht="15.75" customHeight="1">
      <c r="A361" s="124"/>
      <c r="B361" s="60"/>
      <c r="C361" s="60"/>
      <c r="D361" s="60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</row>
    <row r="362" spans="1:33" ht="15.75" customHeight="1">
      <c r="A362" s="124"/>
      <c r="B362" s="60"/>
      <c r="C362" s="60"/>
      <c r="D362" s="60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</row>
    <row r="363" spans="1:33" ht="15.75" customHeight="1">
      <c r="A363" s="124"/>
      <c r="B363" s="60"/>
      <c r="C363" s="60"/>
      <c r="D363" s="60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</row>
    <row r="364" spans="1:33" ht="15.75" customHeight="1">
      <c r="A364" s="124"/>
      <c r="B364" s="60"/>
      <c r="C364" s="60"/>
      <c r="D364" s="60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</row>
    <row r="365" spans="1:33" ht="15.75" customHeight="1">
      <c r="A365" s="124"/>
      <c r="B365" s="60"/>
      <c r="C365" s="60"/>
      <c r="D365" s="60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</row>
    <row r="366" spans="1:33" ht="15.75" customHeight="1">
      <c r="A366" s="124"/>
      <c r="B366" s="60"/>
      <c r="C366" s="60"/>
      <c r="D366" s="60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</row>
    <row r="367" spans="1:33" ht="15.75" customHeight="1">
      <c r="A367" s="124"/>
      <c r="B367" s="60"/>
      <c r="C367" s="60"/>
      <c r="D367" s="60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</row>
    <row r="368" spans="1:33" ht="15.75" customHeight="1">
      <c r="A368" s="124"/>
      <c r="B368" s="60"/>
      <c r="C368" s="60"/>
      <c r="D368" s="60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</row>
    <row r="369" spans="1:33" ht="15.75" customHeight="1">
      <c r="A369" s="124"/>
      <c r="B369" s="60"/>
      <c r="C369" s="60"/>
      <c r="D369" s="60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</row>
    <row r="370" spans="1:33" ht="15.75" customHeight="1">
      <c r="A370" s="124"/>
      <c r="B370" s="60"/>
      <c r="C370" s="60"/>
      <c r="D370" s="60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</row>
    <row r="371" spans="1:33" ht="15.75" customHeight="1">
      <c r="A371" s="124"/>
      <c r="B371" s="60"/>
      <c r="C371" s="60"/>
      <c r="D371" s="60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</row>
    <row r="372" spans="1:33" ht="15.75" customHeight="1">
      <c r="A372" s="124"/>
      <c r="B372" s="60"/>
      <c r="C372" s="60"/>
      <c r="D372" s="60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</row>
    <row r="373" spans="1:33" ht="15.75" customHeight="1">
      <c r="A373" s="124"/>
      <c r="B373" s="60"/>
      <c r="C373" s="60"/>
      <c r="D373" s="60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</row>
    <row r="374" spans="1:33" ht="15.75" customHeight="1">
      <c r="A374" s="124"/>
      <c r="B374" s="60"/>
      <c r="C374" s="60"/>
      <c r="D374" s="60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</row>
    <row r="375" spans="1:33" ht="15.75" customHeight="1">
      <c r="A375" s="124"/>
      <c r="B375" s="60"/>
      <c r="C375" s="60"/>
      <c r="D375" s="60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</row>
    <row r="376" spans="1:33" ht="15.75" customHeight="1">
      <c r="A376" s="124"/>
      <c r="B376" s="60"/>
      <c r="C376" s="60"/>
      <c r="D376" s="60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</row>
    <row r="377" spans="1:33" ht="15.75" customHeight="1">
      <c r="A377" s="124"/>
      <c r="B377" s="60"/>
      <c r="C377" s="60"/>
      <c r="D377" s="60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</row>
    <row r="378" spans="1:33" ht="15.75" customHeight="1">
      <c r="A378" s="124"/>
      <c r="B378" s="60"/>
      <c r="C378" s="60"/>
      <c r="D378" s="60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</row>
    <row r="379" spans="1:33" ht="15.75" customHeight="1">
      <c r="A379" s="124"/>
      <c r="B379" s="60"/>
      <c r="C379" s="60"/>
      <c r="D379" s="60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</row>
    <row r="380" spans="1:33" ht="15.75" customHeight="1">
      <c r="A380" s="124"/>
      <c r="B380" s="60"/>
      <c r="C380" s="60"/>
      <c r="D380" s="60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</row>
    <row r="381" spans="1:33" ht="15.75" customHeight="1">
      <c r="A381" s="124"/>
      <c r="B381" s="60"/>
      <c r="C381" s="60"/>
      <c r="D381" s="60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</row>
    <row r="382" spans="1:33" ht="15.75" customHeight="1">
      <c r="A382" s="124"/>
      <c r="B382" s="60"/>
      <c r="C382" s="60"/>
      <c r="D382" s="60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</row>
    <row r="383" spans="1:33" ht="15.75" customHeight="1">
      <c r="A383" s="124"/>
      <c r="B383" s="60"/>
      <c r="C383" s="60"/>
      <c r="D383" s="60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</row>
    <row r="384" spans="1:33" ht="15.75" customHeight="1">
      <c r="A384" s="124"/>
      <c r="B384" s="60"/>
      <c r="C384" s="60"/>
      <c r="D384" s="60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</row>
    <row r="385" spans="1:33" ht="15.75" customHeight="1">
      <c r="A385" s="124"/>
      <c r="B385" s="60"/>
      <c r="C385" s="60"/>
      <c r="D385" s="60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</row>
    <row r="386" spans="1:33" ht="15.75" customHeight="1">
      <c r="A386" s="124"/>
      <c r="B386" s="60"/>
      <c r="C386" s="60"/>
      <c r="D386" s="60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</row>
    <row r="387" spans="1:33" ht="15.75" customHeight="1">
      <c r="A387" s="124"/>
      <c r="B387" s="60"/>
      <c r="C387" s="60"/>
      <c r="D387" s="60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</row>
    <row r="388" spans="1:33" ht="15.75" customHeight="1">
      <c r="A388" s="124"/>
      <c r="B388" s="60"/>
      <c r="C388" s="60"/>
      <c r="D388" s="60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</row>
    <row r="389" spans="1:33" ht="15.75" customHeight="1">
      <c r="A389" s="124"/>
      <c r="B389" s="60"/>
      <c r="C389" s="60"/>
      <c r="D389" s="60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</row>
    <row r="390" spans="1:33" ht="15.75" customHeight="1">
      <c r="A390" s="124"/>
      <c r="B390" s="60"/>
      <c r="C390" s="60"/>
      <c r="D390" s="60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</row>
    <row r="391" spans="1:33" ht="15.75" customHeight="1">
      <c r="A391" s="124"/>
      <c r="B391" s="60"/>
      <c r="C391" s="60"/>
      <c r="D391" s="60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</row>
    <row r="392" spans="1:33" ht="15.75" customHeight="1">
      <c r="A392" s="124"/>
      <c r="B392" s="60"/>
      <c r="C392" s="60"/>
      <c r="D392" s="60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</row>
    <row r="393" spans="1:33" ht="15.75" customHeight="1">
      <c r="A393" s="124"/>
      <c r="B393" s="60"/>
      <c r="C393" s="60"/>
      <c r="D393" s="60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</row>
    <row r="394" spans="1:33" ht="15.75" customHeight="1">
      <c r="A394" s="124"/>
      <c r="B394" s="60"/>
      <c r="C394" s="60"/>
      <c r="D394" s="60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</row>
    <row r="395" spans="1:33" ht="15.75" customHeight="1">
      <c r="A395" s="124"/>
      <c r="B395" s="60"/>
      <c r="C395" s="60"/>
      <c r="D395" s="60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</row>
    <row r="396" spans="1:33" ht="15.75" customHeight="1">
      <c r="A396" s="124"/>
      <c r="B396" s="60"/>
      <c r="C396" s="60"/>
      <c r="D396" s="60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</row>
    <row r="397" spans="1:33" ht="15.75" customHeight="1">
      <c r="A397" s="124"/>
      <c r="B397" s="60"/>
      <c r="C397" s="60"/>
      <c r="D397" s="60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</row>
    <row r="398" spans="1:33" ht="15.75" customHeight="1">
      <c r="A398" s="124"/>
      <c r="B398" s="60"/>
      <c r="C398" s="60"/>
      <c r="D398" s="60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</row>
    <row r="399" spans="1:33" ht="15.75" customHeight="1">
      <c r="A399" s="124"/>
      <c r="B399" s="60"/>
      <c r="C399" s="60"/>
      <c r="D399" s="60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</row>
    <row r="400" spans="1:33" ht="15.75" customHeight="1">
      <c r="A400" s="124"/>
      <c r="B400" s="60"/>
      <c r="C400" s="60"/>
      <c r="D400" s="60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</row>
    <row r="401" spans="1:33" ht="15.75" customHeight="1">
      <c r="A401" s="124"/>
      <c r="B401" s="60"/>
      <c r="C401" s="60"/>
      <c r="D401" s="60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</row>
    <row r="402" spans="1:33" ht="15.75" customHeight="1">
      <c r="A402" s="124"/>
      <c r="B402" s="60"/>
      <c r="C402" s="60"/>
      <c r="D402" s="60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</row>
    <row r="403" spans="1:33" ht="15.75" customHeight="1">
      <c r="A403" s="124"/>
      <c r="B403" s="60"/>
      <c r="C403" s="60"/>
      <c r="D403" s="60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</row>
    <row r="404" spans="1:33" ht="15.75" customHeight="1">
      <c r="A404" s="124"/>
      <c r="B404" s="60"/>
      <c r="C404" s="60"/>
      <c r="D404" s="60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</row>
    <row r="405" spans="1:33" ht="15.75" customHeight="1">
      <c r="A405" s="124"/>
      <c r="B405" s="60"/>
      <c r="C405" s="60"/>
      <c r="D405" s="60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</row>
    <row r="406" spans="1:33" ht="15.75" customHeight="1">
      <c r="A406" s="124"/>
      <c r="B406" s="60"/>
      <c r="C406" s="60"/>
      <c r="D406" s="60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</row>
    <row r="407" spans="1:33" ht="15.75" customHeight="1">
      <c r="A407" s="124"/>
      <c r="B407" s="60"/>
      <c r="C407" s="60"/>
      <c r="D407" s="60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</row>
    <row r="408" spans="1:33" ht="15.75" customHeight="1">
      <c r="A408" s="124"/>
      <c r="B408" s="60"/>
      <c r="C408" s="60"/>
      <c r="D408" s="60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</row>
    <row r="409" spans="1:33" ht="15.75" customHeight="1">
      <c r="A409" s="124"/>
      <c r="B409" s="60"/>
      <c r="C409" s="60"/>
      <c r="D409" s="60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</row>
    <row r="410" spans="1:33" ht="15.75" customHeight="1">
      <c r="A410" s="124"/>
      <c r="B410" s="60"/>
      <c r="C410" s="60"/>
      <c r="D410" s="60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</row>
    <row r="411" spans="1:33" ht="15.75" customHeight="1">
      <c r="A411" s="124"/>
      <c r="B411" s="60"/>
      <c r="C411" s="60"/>
      <c r="D411" s="60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</row>
    <row r="412" spans="1:33" ht="15.75" customHeight="1">
      <c r="A412" s="124"/>
      <c r="B412" s="60"/>
      <c r="C412" s="60"/>
      <c r="D412" s="60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</row>
    <row r="413" spans="1:33" ht="15.75" customHeight="1">
      <c r="A413" s="124"/>
      <c r="B413" s="60"/>
      <c r="C413" s="60"/>
      <c r="D413" s="60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</row>
    <row r="414" spans="1:33" ht="15.75" customHeight="1">
      <c r="A414" s="124"/>
      <c r="B414" s="60"/>
      <c r="C414" s="60"/>
      <c r="D414" s="60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</row>
    <row r="415" spans="1:33" ht="15.75" customHeight="1">
      <c r="A415" s="124"/>
      <c r="B415" s="60"/>
      <c r="C415" s="60"/>
      <c r="D415" s="60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</row>
    <row r="416" spans="1:33" ht="15.75" customHeight="1">
      <c r="A416" s="124"/>
      <c r="B416" s="60"/>
      <c r="C416" s="60"/>
      <c r="D416" s="60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</row>
    <row r="417" spans="1:33" ht="15.75" customHeight="1">
      <c r="A417" s="124"/>
      <c r="B417" s="60"/>
      <c r="C417" s="60"/>
      <c r="D417" s="60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</row>
    <row r="418" spans="1:33" ht="15.75" customHeight="1">
      <c r="A418" s="124"/>
      <c r="B418" s="60"/>
      <c r="C418" s="60"/>
      <c r="D418" s="60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</row>
    <row r="419" spans="1:33" ht="15.75" customHeight="1">
      <c r="A419" s="124"/>
      <c r="B419" s="60"/>
      <c r="C419" s="60"/>
      <c r="D419" s="60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</row>
    <row r="420" spans="1:33" ht="15.75" customHeight="1">
      <c r="A420" s="124"/>
      <c r="B420" s="60"/>
      <c r="C420" s="60"/>
      <c r="D420" s="60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</row>
    <row r="421" spans="1:33" ht="15.75" customHeight="1">
      <c r="A421" s="124"/>
      <c r="B421" s="60"/>
      <c r="C421" s="60"/>
      <c r="D421" s="60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</row>
    <row r="422" spans="1:33" ht="15.75" customHeight="1">
      <c r="A422" s="124"/>
      <c r="B422" s="60"/>
      <c r="C422" s="60"/>
      <c r="D422" s="60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</row>
    <row r="423" spans="1:33" ht="15.75" customHeight="1">
      <c r="A423" s="124"/>
      <c r="B423" s="60"/>
      <c r="C423" s="60"/>
      <c r="D423" s="60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</row>
    <row r="424" spans="1:33" ht="15.75" customHeight="1">
      <c r="A424" s="124"/>
      <c r="B424" s="60"/>
      <c r="C424" s="60"/>
      <c r="D424" s="60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</row>
    <row r="425" spans="1:33" ht="15.75" customHeight="1">
      <c r="A425" s="124"/>
      <c r="B425" s="60"/>
      <c r="C425" s="60"/>
      <c r="D425" s="60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</row>
    <row r="426" spans="1:33" ht="15.75" customHeight="1">
      <c r="A426" s="124"/>
      <c r="B426" s="60"/>
      <c r="C426" s="60"/>
      <c r="D426" s="60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</row>
    <row r="427" spans="1:33" ht="15.75" customHeight="1">
      <c r="A427" s="124"/>
      <c r="B427" s="60"/>
      <c r="C427" s="60"/>
      <c r="D427" s="60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</row>
    <row r="428" spans="1:33" ht="15.75" customHeight="1">
      <c r="A428" s="124"/>
      <c r="B428" s="60"/>
      <c r="C428" s="60"/>
      <c r="D428" s="60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</row>
    <row r="429" spans="1:33" ht="15.75" customHeight="1">
      <c r="A429" s="124"/>
      <c r="B429" s="60"/>
      <c r="C429" s="60"/>
      <c r="D429" s="60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</row>
    <row r="430" spans="1:33" ht="15.75" customHeight="1">
      <c r="A430" s="124"/>
      <c r="B430" s="60"/>
      <c r="C430" s="60"/>
      <c r="D430" s="60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</row>
    <row r="431" spans="1:33" ht="15.75" customHeight="1">
      <c r="A431" s="124"/>
      <c r="B431" s="60"/>
      <c r="C431" s="60"/>
      <c r="D431" s="60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</row>
    <row r="432" spans="1:33" ht="15.75" customHeight="1">
      <c r="A432" s="124"/>
      <c r="B432" s="60"/>
      <c r="C432" s="60"/>
      <c r="D432" s="60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</row>
    <row r="433" spans="1:33" ht="15.75" customHeight="1">
      <c r="A433" s="124"/>
      <c r="B433" s="60"/>
      <c r="C433" s="60"/>
      <c r="D433" s="60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</row>
    <row r="434" spans="1:33" ht="15.75" customHeight="1">
      <c r="A434" s="124"/>
      <c r="B434" s="60"/>
      <c r="C434" s="60"/>
      <c r="D434" s="60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</row>
    <row r="435" spans="1:33" ht="15.75" customHeight="1">
      <c r="A435" s="124"/>
      <c r="B435" s="60"/>
      <c r="C435" s="60"/>
      <c r="D435" s="60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</row>
    <row r="436" spans="1:33" ht="15.75" customHeight="1">
      <c r="A436" s="124"/>
      <c r="B436" s="60"/>
      <c r="C436" s="60"/>
      <c r="D436" s="60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</row>
    <row r="437" spans="1:33" ht="15.75" customHeight="1">
      <c r="A437" s="124"/>
      <c r="B437" s="60"/>
      <c r="C437" s="60"/>
      <c r="D437" s="60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</row>
    <row r="438" spans="1:33" ht="15.75" customHeight="1">
      <c r="A438" s="124"/>
      <c r="B438" s="60"/>
      <c r="C438" s="60"/>
      <c r="D438" s="60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</row>
    <row r="439" spans="1:33" ht="15.75" customHeight="1">
      <c r="A439" s="124"/>
      <c r="B439" s="60"/>
      <c r="C439" s="60"/>
      <c r="D439" s="60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</row>
    <row r="440" spans="1:33" ht="15.75" customHeight="1">
      <c r="A440" s="124"/>
      <c r="B440" s="60"/>
      <c r="C440" s="60"/>
      <c r="D440" s="60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</row>
    <row r="441" spans="1:33" ht="15.75" customHeight="1">
      <c r="A441" s="124"/>
      <c r="B441" s="60"/>
      <c r="C441" s="60"/>
      <c r="D441" s="60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</row>
    <row r="442" spans="1:33" ht="15.75" customHeight="1">
      <c r="A442" s="124"/>
      <c r="B442" s="60"/>
      <c r="C442" s="60"/>
      <c r="D442" s="60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</row>
    <row r="443" spans="1:33" ht="15.75" customHeight="1">
      <c r="A443" s="124"/>
      <c r="B443" s="60"/>
      <c r="C443" s="60"/>
      <c r="D443" s="60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</row>
    <row r="444" spans="1:33" ht="15.75" customHeight="1">
      <c r="A444" s="124"/>
      <c r="B444" s="60"/>
      <c r="C444" s="60"/>
      <c r="D444" s="60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</row>
    <row r="445" spans="1:33" ht="15.75" customHeight="1">
      <c r="A445" s="124"/>
      <c r="B445" s="60"/>
      <c r="C445" s="60"/>
      <c r="D445" s="60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</row>
    <row r="446" spans="1:33" ht="15.75" customHeight="1">
      <c r="A446" s="124"/>
      <c r="B446" s="60"/>
      <c r="C446" s="60"/>
      <c r="D446" s="60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</row>
    <row r="447" spans="1:33" ht="15.75" customHeight="1">
      <c r="A447" s="124"/>
      <c r="B447" s="60"/>
      <c r="C447" s="60"/>
      <c r="D447" s="60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</row>
    <row r="448" spans="1:33" ht="15.75" customHeight="1">
      <c r="A448" s="124"/>
      <c r="B448" s="60"/>
      <c r="C448" s="60"/>
      <c r="D448" s="60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</row>
    <row r="449" spans="1:33" ht="15.75" customHeight="1">
      <c r="A449" s="124"/>
      <c r="B449" s="60"/>
      <c r="C449" s="60"/>
      <c r="D449" s="60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</row>
    <row r="450" spans="1:33" ht="15.75" customHeight="1">
      <c r="A450" s="124"/>
      <c r="B450" s="60"/>
      <c r="C450" s="60"/>
      <c r="D450" s="60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</row>
    <row r="451" spans="1:33" ht="15.75" customHeight="1">
      <c r="A451" s="124"/>
      <c r="B451" s="60"/>
      <c r="C451" s="60"/>
      <c r="D451" s="60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</row>
    <row r="452" spans="1:33" ht="15.75" customHeight="1">
      <c r="A452" s="124"/>
      <c r="B452" s="60"/>
      <c r="C452" s="60"/>
      <c r="D452" s="60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</row>
    <row r="453" spans="1:33" ht="15.75" customHeight="1">
      <c r="A453" s="124"/>
      <c r="B453" s="60"/>
      <c r="C453" s="60"/>
      <c r="D453" s="60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</row>
    <row r="454" spans="1:33" ht="15.75" customHeight="1">
      <c r="A454" s="124"/>
      <c r="B454" s="60"/>
      <c r="C454" s="60"/>
      <c r="D454" s="60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</row>
    <row r="455" spans="1:33" ht="15.75" customHeight="1">
      <c r="A455" s="124"/>
      <c r="B455" s="60"/>
      <c r="C455" s="60"/>
      <c r="D455" s="60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</row>
    <row r="456" spans="1:33" ht="15.75" customHeight="1">
      <c r="A456" s="124"/>
      <c r="B456" s="60"/>
      <c r="C456" s="60"/>
      <c r="D456" s="60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</row>
    <row r="457" spans="1:33" ht="15.75" customHeight="1">
      <c r="A457" s="124"/>
      <c r="B457" s="60"/>
      <c r="C457" s="60"/>
      <c r="D457" s="60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</row>
    <row r="458" spans="1:33" ht="15.75" customHeight="1">
      <c r="A458" s="124"/>
      <c r="B458" s="60"/>
      <c r="C458" s="60"/>
      <c r="D458" s="60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</row>
    <row r="459" spans="1:33" ht="15.75" customHeight="1">
      <c r="A459" s="124"/>
      <c r="B459" s="60"/>
      <c r="C459" s="60"/>
      <c r="D459" s="60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</row>
    <row r="460" spans="1:33" ht="15.75" customHeight="1">
      <c r="A460" s="124"/>
      <c r="B460" s="60"/>
      <c r="C460" s="60"/>
      <c r="D460" s="60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</row>
    <row r="461" spans="1:33" ht="15.75" customHeight="1">
      <c r="A461" s="124"/>
      <c r="B461" s="60"/>
      <c r="C461" s="60"/>
      <c r="D461" s="60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</row>
    <row r="462" spans="1:33" ht="15.75" customHeight="1">
      <c r="A462" s="124"/>
      <c r="B462" s="60"/>
      <c r="C462" s="60"/>
      <c r="D462" s="60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</row>
    <row r="463" spans="1:33" ht="15.75" customHeight="1">
      <c r="A463" s="124"/>
      <c r="B463" s="60"/>
      <c r="C463" s="60"/>
      <c r="D463" s="60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</row>
    <row r="464" spans="1:33" ht="15.75" customHeight="1">
      <c r="A464" s="124"/>
      <c r="B464" s="60"/>
      <c r="C464" s="60"/>
      <c r="D464" s="60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</row>
    <row r="465" spans="1:33" ht="15.75" customHeight="1">
      <c r="A465" s="124"/>
      <c r="B465" s="60"/>
      <c r="C465" s="60"/>
      <c r="D465" s="60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</row>
    <row r="466" spans="1:33" ht="15.75" customHeight="1">
      <c r="A466" s="124"/>
      <c r="B466" s="60"/>
      <c r="C466" s="60"/>
      <c r="D466" s="60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</row>
    <row r="467" spans="1:33" ht="15.75" customHeight="1">
      <c r="A467" s="124"/>
      <c r="B467" s="60"/>
      <c r="C467" s="60"/>
      <c r="D467" s="60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</row>
    <row r="468" spans="1:33" ht="15.75" customHeight="1">
      <c r="A468" s="124"/>
      <c r="B468" s="60"/>
      <c r="C468" s="60"/>
      <c r="D468" s="60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</row>
    <row r="469" spans="1:33" ht="15.75" customHeight="1">
      <c r="A469" s="124"/>
      <c r="B469" s="60"/>
      <c r="C469" s="60"/>
      <c r="D469" s="60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</row>
    <row r="470" spans="1:33" ht="15.75" customHeight="1">
      <c r="A470" s="124"/>
      <c r="B470" s="60"/>
      <c r="C470" s="60"/>
      <c r="D470" s="60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</row>
    <row r="471" spans="1:33" ht="15.75" customHeight="1">
      <c r="A471" s="124"/>
      <c r="B471" s="60"/>
      <c r="C471" s="60"/>
      <c r="D471" s="60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</row>
    <row r="472" spans="1:33" ht="15.75" customHeight="1">
      <c r="A472" s="124"/>
      <c r="B472" s="60"/>
      <c r="C472" s="60"/>
      <c r="D472" s="60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</row>
    <row r="473" spans="1:33" ht="15.75" customHeight="1">
      <c r="A473" s="124"/>
      <c r="B473" s="60"/>
      <c r="C473" s="60"/>
      <c r="D473" s="60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</row>
    <row r="474" spans="1:33" ht="15.75" customHeight="1">
      <c r="A474" s="124"/>
      <c r="B474" s="60"/>
      <c r="C474" s="60"/>
      <c r="D474" s="60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</row>
    <row r="475" spans="1:33" ht="15.75" customHeight="1">
      <c r="A475" s="124"/>
      <c r="B475" s="60"/>
      <c r="C475" s="60"/>
      <c r="D475" s="60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</row>
    <row r="476" spans="1:33" ht="15.75" customHeight="1">
      <c r="A476" s="124"/>
      <c r="B476" s="60"/>
      <c r="C476" s="60"/>
      <c r="D476" s="60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</row>
    <row r="477" spans="1:33" ht="15.75" customHeight="1">
      <c r="A477" s="124"/>
      <c r="B477" s="60"/>
      <c r="C477" s="60"/>
      <c r="D477" s="60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</row>
    <row r="478" spans="1:33" ht="15.75" customHeight="1">
      <c r="A478" s="124"/>
      <c r="B478" s="60"/>
      <c r="C478" s="60"/>
      <c r="D478" s="60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</row>
    <row r="479" spans="1:33" ht="15.75" customHeight="1">
      <c r="A479" s="124"/>
      <c r="B479" s="60"/>
      <c r="C479" s="60"/>
      <c r="D479" s="60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</row>
    <row r="480" spans="1:33" ht="15.75" customHeight="1">
      <c r="A480" s="124"/>
      <c r="B480" s="60"/>
      <c r="C480" s="60"/>
      <c r="D480" s="60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</row>
    <row r="481" spans="1:33" ht="15.75" customHeight="1">
      <c r="A481" s="124"/>
      <c r="B481" s="60"/>
      <c r="C481" s="60"/>
      <c r="D481" s="60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</row>
    <row r="482" spans="1:33" ht="15.75" customHeight="1">
      <c r="A482" s="124"/>
      <c r="B482" s="60"/>
      <c r="C482" s="60"/>
      <c r="D482" s="60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</row>
    <row r="483" spans="1:33" ht="15.75" customHeight="1">
      <c r="A483" s="124"/>
      <c r="B483" s="60"/>
      <c r="C483" s="60"/>
      <c r="D483" s="60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</row>
    <row r="484" spans="1:33" ht="15.75" customHeight="1">
      <c r="A484" s="124"/>
      <c r="B484" s="60"/>
      <c r="C484" s="60"/>
      <c r="D484" s="60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</row>
    <row r="485" spans="1:33" ht="15.75" customHeight="1">
      <c r="A485" s="124"/>
      <c r="B485" s="60"/>
      <c r="C485" s="60"/>
      <c r="D485" s="60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</row>
    <row r="486" spans="1:33" ht="15.75" customHeight="1">
      <c r="A486" s="124"/>
      <c r="B486" s="60"/>
      <c r="C486" s="60"/>
      <c r="D486" s="60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</row>
    <row r="487" spans="1:33" ht="15.75" customHeight="1">
      <c r="A487" s="124"/>
      <c r="B487" s="60"/>
      <c r="C487" s="60"/>
      <c r="D487" s="60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</row>
    <row r="488" spans="1:33" ht="15.75" customHeight="1">
      <c r="A488" s="124"/>
      <c r="B488" s="60"/>
      <c r="C488" s="60"/>
      <c r="D488" s="60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</row>
    <row r="489" spans="1:33" ht="15.75" customHeight="1">
      <c r="A489" s="124"/>
      <c r="B489" s="60"/>
      <c r="C489" s="60"/>
      <c r="D489" s="60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</row>
    <row r="490" spans="1:33" ht="15.75" customHeight="1">
      <c r="A490" s="124"/>
      <c r="B490" s="60"/>
      <c r="C490" s="60"/>
      <c r="D490" s="60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</row>
    <row r="491" spans="1:33" ht="15.75" customHeight="1">
      <c r="A491" s="124"/>
      <c r="B491" s="60"/>
      <c r="C491" s="60"/>
      <c r="D491" s="60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</row>
    <row r="492" spans="1:33" ht="15.75" customHeight="1">
      <c r="A492" s="124"/>
      <c r="B492" s="60"/>
      <c r="C492" s="60"/>
      <c r="D492" s="60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</row>
    <row r="493" spans="1:33" ht="15.75" customHeight="1">
      <c r="A493" s="124"/>
      <c r="B493" s="60"/>
      <c r="C493" s="60"/>
      <c r="D493" s="60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</row>
    <row r="494" spans="1:33" ht="15.75" customHeight="1">
      <c r="A494" s="124"/>
      <c r="B494" s="60"/>
      <c r="C494" s="60"/>
      <c r="D494" s="60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</row>
    <row r="495" spans="1:33" ht="15.75" customHeight="1">
      <c r="A495" s="124"/>
      <c r="B495" s="60"/>
      <c r="C495" s="60"/>
      <c r="D495" s="60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</row>
    <row r="496" spans="1:33" ht="15.75" customHeight="1">
      <c r="A496" s="124"/>
      <c r="B496" s="60"/>
      <c r="C496" s="60"/>
      <c r="D496" s="60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</row>
    <row r="497" spans="1:33" ht="15.75" customHeight="1">
      <c r="A497" s="124"/>
      <c r="B497" s="60"/>
      <c r="C497" s="60"/>
      <c r="D497" s="60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</row>
    <row r="498" spans="1:33" ht="15.75" customHeight="1">
      <c r="A498" s="124"/>
      <c r="B498" s="60"/>
      <c r="C498" s="60"/>
      <c r="D498" s="60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</row>
    <row r="499" spans="1:33" ht="15.75" customHeight="1">
      <c r="A499" s="124"/>
      <c r="B499" s="60"/>
      <c r="C499" s="60"/>
      <c r="D499" s="60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</row>
    <row r="500" spans="1:33" ht="15.75" customHeight="1">
      <c r="A500" s="124"/>
      <c r="B500" s="60"/>
      <c r="C500" s="60"/>
      <c r="D500" s="60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</row>
    <row r="501" spans="1:33" ht="15.75" customHeight="1">
      <c r="A501" s="124"/>
      <c r="B501" s="60"/>
      <c r="C501" s="60"/>
      <c r="D501" s="60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</row>
    <row r="502" spans="1:33" ht="15.75" customHeight="1">
      <c r="A502" s="124"/>
      <c r="B502" s="60"/>
      <c r="C502" s="60"/>
      <c r="D502" s="60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</row>
    <row r="503" spans="1:33" ht="15.75" customHeight="1">
      <c r="A503" s="124"/>
      <c r="B503" s="60"/>
      <c r="C503" s="60"/>
      <c r="D503" s="60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</row>
    <row r="504" spans="1:33" ht="15.75" customHeight="1">
      <c r="A504" s="124"/>
      <c r="B504" s="60"/>
      <c r="C504" s="60"/>
      <c r="D504" s="60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</row>
    <row r="505" spans="1:33" ht="15.75" customHeight="1">
      <c r="A505" s="124"/>
      <c r="B505" s="60"/>
      <c r="C505" s="60"/>
      <c r="D505" s="60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</row>
    <row r="506" spans="1:33" ht="15.75" customHeight="1">
      <c r="A506" s="124"/>
      <c r="B506" s="60"/>
      <c r="C506" s="60"/>
      <c r="D506" s="60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</row>
    <row r="507" spans="1:33" ht="15.75" customHeight="1">
      <c r="A507" s="124"/>
      <c r="B507" s="60"/>
      <c r="C507" s="60"/>
      <c r="D507" s="60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</row>
    <row r="508" spans="1:33" ht="15.75" customHeight="1">
      <c r="A508" s="124"/>
      <c r="B508" s="60"/>
      <c r="C508" s="60"/>
      <c r="D508" s="60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</row>
    <row r="509" spans="1:33" ht="15.75" customHeight="1">
      <c r="A509" s="124"/>
      <c r="B509" s="60"/>
      <c r="C509" s="60"/>
      <c r="D509" s="60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</row>
    <row r="510" spans="1:33" ht="15.75" customHeight="1">
      <c r="A510" s="124"/>
      <c r="B510" s="60"/>
      <c r="C510" s="60"/>
      <c r="D510" s="60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</row>
    <row r="511" spans="1:33" ht="15.75" customHeight="1">
      <c r="A511" s="124"/>
      <c r="B511" s="60"/>
      <c r="C511" s="60"/>
      <c r="D511" s="60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</row>
    <row r="512" spans="1:33" ht="15.75" customHeight="1">
      <c r="A512" s="124"/>
      <c r="B512" s="60"/>
      <c r="C512" s="60"/>
      <c r="D512" s="60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</row>
    <row r="513" spans="1:33" ht="15.75" customHeight="1">
      <c r="A513" s="124"/>
      <c r="B513" s="60"/>
      <c r="C513" s="60"/>
      <c r="D513" s="60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</row>
    <row r="514" spans="1:33" ht="15.75" customHeight="1">
      <c r="A514" s="124"/>
      <c r="B514" s="60"/>
      <c r="C514" s="60"/>
      <c r="D514" s="60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</row>
    <row r="515" spans="1:33" ht="15.75" customHeight="1">
      <c r="A515" s="124"/>
      <c r="B515" s="60"/>
      <c r="C515" s="60"/>
      <c r="D515" s="60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</row>
    <row r="516" spans="1:33" ht="15.75" customHeight="1">
      <c r="A516" s="124"/>
      <c r="B516" s="60"/>
      <c r="C516" s="60"/>
      <c r="D516" s="60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</row>
    <row r="517" spans="1:33" ht="15.75" customHeight="1">
      <c r="A517" s="124"/>
      <c r="B517" s="60"/>
      <c r="C517" s="60"/>
      <c r="D517" s="60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</row>
    <row r="518" spans="1:33" ht="15.75" customHeight="1">
      <c r="A518" s="124"/>
      <c r="B518" s="60"/>
      <c r="C518" s="60"/>
      <c r="D518" s="60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</row>
    <row r="519" spans="1:33" ht="15.75" customHeight="1">
      <c r="A519" s="124"/>
      <c r="B519" s="60"/>
      <c r="C519" s="60"/>
      <c r="D519" s="60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</row>
    <row r="520" spans="1:33" ht="15.75" customHeight="1">
      <c r="A520" s="124"/>
      <c r="B520" s="60"/>
      <c r="C520" s="60"/>
      <c r="D520" s="60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</row>
    <row r="521" spans="1:33" ht="15.75" customHeight="1">
      <c r="A521" s="124"/>
      <c r="B521" s="60"/>
      <c r="C521" s="60"/>
      <c r="D521" s="60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</row>
    <row r="522" spans="1:33" ht="15.75" customHeight="1">
      <c r="A522" s="124"/>
      <c r="B522" s="60"/>
      <c r="C522" s="60"/>
      <c r="D522" s="60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</row>
    <row r="523" spans="1:33" ht="15.75" customHeight="1">
      <c r="A523" s="124"/>
      <c r="B523" s="60"/>
      <c r="C523" s="60"/>
      <c r="D523" s="60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</row>
    <row r="524" spans="1:33" ht="15.75" customHeight="1">
      <c r="A524" s="124"/>
      <c r="B524" s="60"/>
      <c r="C524" s="60"/>
      <c r="D524" s="60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</row>
    <row r="525" spans="1:33" ht="15.75" customHeight="1">
      <c r="A525" s="124"/>
      <c r="B525" s="60"/>
      <c r="C525" s="60"/>
      <c r="D525" s="60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</row>
    <row r="526" spans="1:33" ht="15.75" customHeight="1">
      <c r="A526" s="124"/>
      <c r="B526" s="60"/>
      <c r="C526" s="60"/>
      <c r="D526" s="60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</row>
    <row r="527" spans="1:33" ht="15.75" customHeight="1">
      <c r="A527" s="124"/>
      <c r="B527" s="60"/>
      <c r="C527" s="60"/>
      <c r="D527" s="60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</row>
    <row r="528" spans="1:33" ht="15.75" customHeight="1">
      <c r="A528" s="124"/>
      <c r="B528" s="60"/>
      <c r="C528" s="60"/>
      <c r="D528" s="60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</row>
    <row r="529" spans="1:33" ht="15.75" customHeight="1">
      <c r="A529" s="124"/>
      <c r="B529" s="60"/>
      <c r="C529" s="60"/>
      <c r="D529" s="60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</row>
    <row r="530" spans="1:33" ht="15.75" customHeight="1">
      <c r="A530" s="124"/>
      <c r="B530" s="60"/>
      <c r="C530" s="60"/>
      <c r="D530" s="60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</row>
    <row r="531" spans="1:33" ht="15.75" customHeight="1">
      <c r="A531" s="124"/>
      <c r="B531" s="60"/>
      <c r="C531" s="60"/>
      <c r="D531" s="60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</row>
    <row r="532" spans="1:33" ht="15.75" customHeight="1">
      <c r="A532" s="124"/>
      <c r="B532" s="60"/>
      <c r="C532" s="60"/>
      <c r="D532" s="60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</row>
    <row r="533" spans="1:33" ht="15.75" customHeight="1">
      <c r="A533" s="124"/>
      <c r="B533" s="60"/>
      <c r="C533" s="60"/>
      <c r="D533" s="60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</row>
    <row r="534" spans="1:33" ht="15.75" customHeight="1">
      <c r="A534" s="124"/>
      <c r="B534" s="60"/>
      <c r="C534" s="60"/>
      <c r="D534" s="60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</row>
    <row r="535" spans="1:33" ht="15.75" customHeight="1">
      <c r="A535" s="124"/>
      <c r="B535" s="60"/>
      <c r="C535" s="60"/>
      <c r="D535" s="60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</row>
    <row r="536" spans="1:33" ht="15.75" customHeight="1">
      <c r="A536" s="124"/>
      <c r="B536" s="60"/>
      <c r="C536" s="60"/>
      <c r="D536" s="60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</row>
    <row r="537" spans="1:33" ht="15.75" customHeight="1">
      <c r="A537" s="124"/>
      <c r="B537" s="60"/>
      <c r="C537" s="60"/>
      <c r="D537" s="60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</row>
    <row r="538" spans="1:33" ht="15.75" customHeight="1">
      <c r="A538" s="124"/>
      <c r="B538" s="60"/>
      <c r="C538" s="60"/>
      <c r="D538" s="60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</row>
    <row r="539" spans="1:33" ht="15.75" customHeight="1">
      <c r="A539" s="124"/>
      <c r="B539" s="60"/>
      <c r="C539" s="60"/>
      <c r="D539" s="60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</row>
    <row r="540" spans="1:33" ht="15.75" customHeight="1">
      <c r="A540" s="124"/>
      <c r="B540" s="60"/>
      <c r="C540" s="60"/>
      <c r="D540" s="60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</row>
    <row r="541" spans="1:33" ht="15.75" customHeight="1">
      <c r="A541" s="124"/>
      <c r="B541" s="60"/>
      <c r="C541" s="60"/>
      <c r="D541" s="60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</row>
    <row r="542" spans="1:33" ht="15.75" customHeight="1">
      <c r="A542" s="124"/>
      <c r="B542" s="60"/>
      <c r="C542" s="60"/>
      <c r="D542" s="60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</row>
    <row r="543" spans="1:33" ht="15.75" customHeight="1">
      <c r="A543" s="124"/>
      <c r="B543" s="60"/>
      <c r="C543" s="60"/>
      <c r="D543" s="60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</row>
    <row r="544" spans="1:33" ht="15.75" customHeight="1">
      <c r="A544" s="124"/>
      <c r="B544" s="60"/>
      <c r="C544" s="60"/>
      <c r="D544" s="60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</row>
    <row r="545" spans="1:33" ht="15.75" customHeight="1">
      <c r="A545" s="124"/>
      <c r="B545" s="60"/>
      <c r="C545" s="60"/>
      <c r="D545" s="60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</row>
    <row r="546" spans="1:33" ht="15.75" customHeight="1">
      <c r="A546" s="124"/>
      <c r="B546" s="60"/>
      <c r="C546" s="60"/>
      <c r="D546" s="60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</row>
    <row r="547" spans="1:33" ht="15.75" customHeight="1">
      <c r="A547" s="124"/>
      <c r="B547" s="60"/>
      <c r="C547" s="60"/>
      <c r="D547" s="60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</row>
    <row r="548" spans="1:33" ht="15.75" customHeight="1">
      <c r="A548" s="124"/>
      <c r="B548" s="60"/>
      <c r="C548" s="60"/>
      <c r="D548" s="60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</row>
    <row r="549" spans="1:33" ht="15.75" customHeight="1">
      <c r="A549" s="124"/>
      <c r="B549" s="60"/>
      <c r="C549" s="60"/>
      <c r="D549" s="60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</row>
    <row r="550" spans="1:33" ht="15.75" customHeight="1">
      <c r="A550" s="124"/>
      <c r="B550" s="60"/>
      <c r="C550" s="60"/>
      <c r="D550" s="60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</row>
    <row r="551" spans="1:33" ht="15.75" customHeight="1">
      <c r="A551" s="124"/>
      <c r="B551" s="60"/>
      <c r="C551" s="60"/>
      <c r="D551" s="60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</row>
    <row r="552" spans="1:33" ht="15.75" customHeight="1">
      <c r="A552" s="124"/>
      <c r="B552" s="60"/>
      <c r="C552" s="60"/>
      <c r="D552" s="60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</row>
    <row r="553" spans="1:33" ht="15.75" customHeight="1">
      <c r="A553" s="124"/>
      <c r="B553" s="60"/>
      <c r="C553" s="60"/>
      <c r="D553" s="60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</row>
    <row r="554" spans="1:33" ht="15.75" customHeight="1">
      <c r="A554" s="124"/>
      <c r="B554" s="60"/>
      <c r="C554" s="60"/>
      <c r="D554" s="60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</row>
    <row r="555" spans="1:33" ht="15.75" customHeight="1">
      <c r="A555" s="124"/>
      <c r="B555" s="60"/>
      <c r="C555" s="60"/>
      <c r="D555" s="60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</row>
    <row r="556" spans="1:33" ht="15.75" customHeight="1">
      <c r="A556" s="124"/>
      <c r="B556" s="60"/>
      <c r="C556" s="60"/>
      <c r="D556" s="60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</row>
    <row r="557" spans="1:33" ht="15.75" customHeight="1">
      <c r="A557" s="124"/>
      <c r="B557" s="60"/>
      <c r="C557" s="60"/>
      <c r="D557" s="60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</row>
    <row r="558" spans="1:33" ht="15.75" customHeight="1">
      <c r="A558" s="124"/>
      <c r="B558" s="60"/>
      <c r="C558" s="60"/>
      <c r="D558" s="60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</row>
    <row r="559" spans="1:33" ht="15.75" customHeight="1">
      <c r="A559" s="124"/>
      <c r="B559" s="60"/>
      <c r="C559" s="60"/>
      <c r="D559" s="60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</row>
    <row r="560" spans="1:33" ht="15.75" customHeight="1">
      <c r="A560" s="124"/>
      <c r="B560" s="60"/>
      <c r="C560" s="60"/>
      <c r="D560" s="60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</row>
    <row r="561" spans="1:33" ht="15.75" customHeight="1">
      <c r="A561" s="124"/>
      <c r="B561" s="60"/>
      <c r="C561" s="60"/>
      <c r="D561" s="60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</row>
    <row r="562" spans="1:33" ht="15.75" customHeight="1">
      <c r="A562" s="124"/>
      <c r="B562" s="60"/>
      <c r="C562" s="60"/>
      <c r="D562" s="60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</row>
    <row r="563" spans="1:33" ht="15.75" customHeight="1">
      <c r="A563" s="124"/>
      <c r="B563" s="60"/>
      <c r="C563" s="60"/>
      <c r="D563" s="60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</row>
    <row r="564" spans="1:33" ht="15.75" customHeight="1">
      <c r="A564" s="124"/>
      <c r="B564" s="60"/>
      <c r="C564" s="60"/>
      <c r="D564" s="60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</row>
    <row r="565" spans="1:33" ht="15.75" customHeight="1">
      <c r="A565" s="124"/>
      <c r="B565" s="60"/>
      <c r="C565" s="60"/>
      <c r="D565" s="60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</row>
    <row r="566" spans="1:33" ht="15.75" customHeight="1">
      <c r="A566" s="124"/>
      <c r="B566" s="60"/>
      <c r="C566" s="60"/>
      <c r="D566" s="60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</row>
    <row r="567" spans="1:33" ht="15.75" customHeight="1">
      <c r="A567" s="124"/>
      <c r="B567" s="60"/>
      <c r="C567" s="60"/>
      <c r="D567" s="60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</row>
    <row r="568" spans="1:33" ht="15.75" customHeight="1">
      <c r="A568" s="124"/>
      <c r="B568" s="60"/>
      <c r="C568" s="60"/>
      <c r="D568" s="60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</row>
    <row r="569" spans="1:33" ht="15.75" customHeight="1">
      <c r="A569" s="124"/>
      <c r="B569" s="60"/>
      <c r="C569" s="60"/>
      <c r="D569" s="60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</row>
    <row r="570" spans="1:33" ht="15.75" customHeight="1">
      <c r="A570" s="124"/>
      <c r="B570" s="60"/>
      <c r="C570" s="60"/>
      <c r="D570" s="60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</row>
    <row r="571" spans="1:33" ht="15.75" customHeight="1">
      <c r="A571" s="124"/>
      <c r="B571" s="60"/>
      <c r="C571" s="60"/>
      <c r="D571" s="60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</row>
    <row r="572" spans="1:33" ht="15.75" customHeight="1">
      <c r="A572" s="124"/>
      <c r="B572" s="60"/>
      <c r="C572" s="60"/>
      <c r="D572" s="60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</row>
    <row r="573" spans="1:33" ht="15.75" customHeight="1">
      <c r="A573" s="124"/>
      <c r="B573" s="60"/>
      <c r="C573" s="60"/>
      <c r="D573" s="60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</row>
    <row r="574" spans="1:33" ht="15.75" customHeight="1">
      <c r="A574" s="124"/>
      <c r="B574" s="60"/>
      <c r="C574" s="60"/>
      <c r="D574" s="60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</row>
    <row r="575" spans="1:33" ht="15.75" customHeight="1">
      <c r="A575" s="124"/>
      <c r="B575" s="60"/>
      <c r="C575" s="60"/>
      <c r="D575" s="60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</row>
    <row r="576" spans="1:33" ht="15.75" customHeight="1">
      <c r="A576" s="124"/>
      <c r="B576" s="60"/>
      <c r="C576" s="60"/>
      <c r="D576" s="60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</row>
    <row r="577" spans="1:33" ht="15.75" customHeight="1">
      <c r="A577" s="124"/>
      <c r="B577" s="60"/>
      <c r="C577" s="60"/>
      <c r="D577" s="60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</row>
    <row r="578" spans="1:33" ht="15.75" customHeight="1">
      <c r="A578" s="124"/>
      <c r="B578" s="60"/>
      <c r="C578" s="60"/>
      <c r="D578" s="60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</row>
    <row r="579" spans="1:33" ht="15.75" customHeight="1">
      <c r="A579" s="124"/>
      <c r="B579" s="60"/>
      <c r="C579" s="60"/>
      <c r="D579" s="60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</row>
    <row r="580" spans="1:33" ht="15.75" customHeight="1">
      <c r="A580" s="124"/>
      <c r="B580" s="60"/>
      <c r="C580" s="60"/>
      <c r="D580" s="60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</row>
    <row r="581" spans="1:33" ht="15.75" customHeight="1">
      <c r="A581" s="124"/>
      <c r="B581" s="60"/>
      <c r="C581" s="60"/>
      <c r="D581" s="60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</row>
    <row r="582" spans="1:33" ht="15.75" customHeight="1">
      <c r="A582" s="124"/>
      <c r="B582" s="60"/>
      <c r="C582" s="60"/>
      <c r="D582" s="60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</row>
    <row r="583" spans="1:33" ht="15.75" customHeight="1">
      <c r="A583" s="124"/>
      <c r="B583" s="60"/>
      <c r="C583" s="60"/>
      <c r="D583" s="60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</row>
    <row r="584" spans="1:33" ht="15.75" customHeight="1">
      <c r="A584" s="124"/>
      <c r="B584" s="60"/>
      <c r="C584" s="60"/>
      <c r="D584" s="60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</row>
    <row r="585" spans="1:33" ht="15.75" customHeight="1">
      <c r="A585" s="124"/>
      <c r="B585" s="60"/>
      <c r="C585" s="60"/>
      <c r="D585" s="60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</row>
    <row r="586" spans="1:33" ht="15.75" customHeight="1">
      <c r="A586" s="124"/>
      <c r="B586" s="60"/>
      <c r="C586" s="60"/>
      <c r="D586" s="60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</row>
    <row r="587" spans="1:33" ht="15.75" customHeight="1">
      <c r="A587" s="124"/>
      <c r="B587" s="60"/>
      <c r="C587" s="60"/>
      <c r="D587" s="60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</row>
    <row r="588" spans="1:33" ht="15.75" customHeight="1">
      <c r="A588" s="124"/>
      <c r="B588" s="60"/>
      <c r="C588" s="60"/>
      <c r="D588" s="60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</row>
    <row r="589" spans="1:33" ht="15.75" customHeight="1">
      <c r="A589" s="124"/>
      <c r="B589" s="60"/>
      <c r="C589" s="60"/>
      <c r="D589" s="60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</row>
    <row r="590" spans="1:33" ht="15.75" customHeight="1">
      <c r="A590" s="124"/>
      <c r="B590" s="60"/>
      <c r="C590" s="60"/>
      <c r="D590" s="60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</row>
    <row r="591" spans="1:33" ht="15.75" customHeight="1">
      <c r="A591" s="124"/>
      <c r="B591" s="60"/>
      <c r="C591" s="60"/>
      <c r="D591" s="60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</row>
    <row r="592" spans="1:33" ht="15.75" customHeight="1">
      <c r="A592" s="124"/>
      <c r="B592" s="60"/>
      <c r="C592" s="60"/>
      <c r="D592" s="60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</row>
    <row r="593" spans="1:33" ht="15.75" customHeight="1">
      <c r="A593" s="124"/>
      <c r="B593" s="60"/>
      <c r="C593" s="60"/>
      <c r="D593" s="60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</row>
    <row r="594" spans="1:33" ht="15.75" customHeight="1">
      <c r="A594" s="124"/>
      <c r="B594" s="60"/>
      <c r="C594" s="60"/>
      <c r="D594" s="60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</row>
    <row r="595" spans="1:33" ht="15.75" customHeight="1">
      <c r="A595" s="124"/>
      <c r="B595" s="60"/>
      <c r="C595" s="60"/>
      <c r="D595" s="60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</row>
    <row r="596" spans="1:33" ht="15.75" customHeight="1">
      <c r="A596" s="124"/>
      <c r="B596" s="60"/>
      <c r="C596" s="60"/>
      <c r="D596" s="60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</row>
    <row r="597" spans="1:33" ht="15.75" customHeight="1">
      <c r="A597" s="124"/>
      <c r="B597" s="60"/>
      <c r="C597" s="60"/>
      <c r="D597" s="60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</row>
    <row r="598" spans="1:33" ht="15.75" customHeight="1">
      <c r="A598" s="124"/>
      <c r="B598" s="60"/>
      <c r="C598" s="60"/>
      <c r="D598" s="60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</row>
    <row r="599" spans="1:33" ht="15.75" customHeight="1">
      <c r="A599" s="124"/>
      <c r="B599" s="60"/>
      <c r="C599" s="60"/>
      <c r="D599" s="60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</row>
    <row r="600" spans="1:33" ht="15.75" customHeight="1">
      <c r="A600" s="124"/>
      <c r="B600" s="60"/>
      <c r="C600" s="60"/>
      <c r="D600" s="60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</row>
    <row r="601" spans="1:33" ht="15.75" customHeight="1">
      <c r="A601" s="124"/>
      <c r="B601" s="60"/>
      <c r="C601" s="60"/>
      <c r="D601" s="60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</row>
    <row r="602" spans="1:33" ht="15.75" customHeight="1">
      <c r="A602" s="124"/>
      <c r="B602" s="60"/>
      <c r="C602" s="60"/>
      <c r="D602" s="60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</row>
    <row r="603" spans="1:33" ht="15.75" customHeight="1">
      <c r="A603" s="124"/>
      <c r="B603" s="60"/>
      <c r="C603" s="60"/>
      <c r="D603" s="60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</row>
    <row r="604" spans="1:33" ht="15.75" customHeight="1">
      <c r="A604" s="124"/>
      <c r="B604" s="60"/>
      <c r="C604" s="60"/>
      <c r="D604" s="60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</row>
    <row r="605" spans="1:33" ht="15.75" customHeight="1">
      <c r="A605" s="124"/>
      <c r="B605" s="60"/>
      <c r="C605" s="60"/>
      <c r="D605" s="60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</row>
    <row r="606" spans="1:33" ht="15.75" customHeight="1">
      <c r="A606" s="124"/>
      <c r="B606" s="60"/>
      <c r="C606" s="60"/>
      <c r="D606" s="60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</row>
    <row r="607" spans="1:33" ht="15.75" customHeight="1">
      <c r="A607" s="124"/>
      <c r="B607" s="60"/>
      <c r="C607" s="60"/>
      <c r="D607" s="60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</row>
    <row r="608" spans="1:33" ht="15.75" customHeight="1">
      <c r="A608" s="124"/>
      <c r="B608" s="60"/>
      <c r="C608" s="60"/>
      <c r="D608" s="60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</row>
    <row r="609" spans="1:33" ht="15.75" customHeight="1">
      <c r="A609" s="124"/>
      <c r="B609" s="60"/>
      <c r="C609" s="60"/>
      <c r="D609" s="60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</row>
    <row r="610" spans="1:33" ht="15.75" customHeight="1">
      <c r="A610" s="124"/>
      <c r="B610" s="60"/>
      <c r="C610" s="60"/>
      <c r="D610" s="60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</row>
    <row r="611" spans="1:33" ht="15.75" customHeight="1">
      <c r="A611" s="124"/>
      <c r="B611" s="60"/>
      <c r="C611" s="60"/>
      <c r="D611" s="60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</row>
    <row r="612" spans="1:33" ht="15.75" customHeight="1">
      <c r="A612" s="124"/>
      <c r="B612" s="60"/>
      <c r="C612" s="60"/>
      <c r="D612" s="60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</row>
    <row r="613" spans="1:33" ht="15.75" customHeight="1">
      <c r="A613" s="124"/>
      <c r="B613" s="60"/>
      <c r="C613" s="60"/>
      <c r="D613" s="60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</row>
    <row r="614" spans="1:33" ht="15.75" customHeight="1">
      <c r="A614" s="124"/>
      <c r="B614" s="60"/>
      <c r="C614" s="60"/>
      <c r="D614" s="60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</row>
    <row r="615" spans="1:33" ht="15.75" customHeight="1">
      <c r="A615" s="124"/>
      <c r="B615" s="60"/>
      <c r="C615" s="60"/>
      <c r="D615" s="60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</row>
    <row r="616" spans="1:33" ht="15.75" customHeight="1">
      <c r="A616" s="124"/>
      <c r="B616" s="60"/>
      <c r="C616" s="60"/>
      <c r="D616" s="60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</row>
    <row r="617" spans="1:33" ht="15.75" customHeight="1">
      <c r="A617" s="124"/>
      <c r="B617" s="60"/>
      <c r="C617" s="60"/>
      <c r="D617" s="60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</row>
    <row r="618" spans="1:33" ht="15.75" customHeight="1">
      <c r="A618" s="124"/>
      <c r="B618" s="60"/>
      <c r="C618" s="60"/>
      <c r="D618" s="60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</row>
    <row r="619" spans="1:33" ht="15.75" customHeight="1">
      <c r="A619" s="124"/>
      <c r="B619" s="60"/>
      <c r="C619" s="60"/>
      <c r="D619" s="60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</row>
    <row r="620" spans="1:33" ht="15.75" customHeight="1">
      <c r="A620" s="124"/>
      <c r="B620" s="60"/>
      <c r="C620" s="60"/>
      <c r="D620" s="60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</row>
    <row r="621" spans="1:33" ht="15.75" customHeight="1">
      <c r="A621" s="124"/>
      <c r="B621" s="60"/>
      <c r="C621" s="60"/>
      <c r="D621" s="60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</row>
    <row r="622" spans="1:33" ht="15.75" customHeight="1">
      <c r="A622" s="124"/>
      <c r="B622" s="60"/>
      <c r="C622" s="60"/>
      <c r="D622" s="60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</row>
    <row r="623" spans="1:33" ht="15.75" customHeight="1">
      <c r="A623" s="124"/>
      <c r="B623" s="60"/>
      <c r="C623" s="60"/>
      <c r="D623" s="60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</row>
    <row r="624" spans="1:33" ht="15.75" customHeight="1">
      <c r="A624" s="124"/>
      <c r="B624" s="60"/>
      <c r="C624" s="60"/>
      <c r="D624" s="60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</row>
    <row r="625" spans="1:33" ht="15.75" customHeight="1">
      <c r="A625" s="124"/>
      <c r="B625" s="60"/>
      <c r="C625" s="60"/>
      <c r="D625" s="60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</row>
    <row r="626" spans="1:33" ht="15.75" customHeight="1">
      <c r="A626" s="124"/>
      <c r="B626" s="60"/>
      <c r="C626" s="60"/>
      <c r="D626" s="60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</row>
    <row r="627" spans="1:33" ht="15.75" customHeight="1">
      <c r="A627" s="124"/>
      <c r="B627" s="60"/>
      <c r="C627" s="60"/>
      <c r="D627" s="60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</row>
    <row r="628" spans="1:33" ht="15.75" customHeight="1">
      <c r="A628" s="124"/>
      <c r="B628" s="60"/>
      <c r="C628" s="60"/>
      <c r="D628" s="60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</row>
    <row r="629" spans="1:33" ht="15.75" customHeight="1">
      <c r="A629" s="124"/>
      <c r="B629" s="60"/>
      <c r="C629" s="60"/>
      <c r="D629" s="60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</row>
    <row r="630" spans="1:33" ht="15.75" customHeight="1">
      <c r="A630" s="124"/>
      <c r="B630" s="60"/>
      <c r="C630" s="60"/>
      <c r="D630" s="60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</row>
    <row r="631" spans="1:33" ht="15.75" customHeight="1">
      <c r="A631" s="124"/>
      <c r="B631" s="60"/>
      <c r="C631" s="60"/>
      <c r="D631" s="60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</row>
    <row r="632" spans="1:33" ht="15.75" customHeight="1">
      <c r="A632" s="124"/>
      <c r="B632" s="60"/>
      <c r="C632" s="60"/>
      <c r="D632" s="60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</row>
    <row r="633" spans="1:33" ht="15.75" customHeight="1">
      <c r="A633" s="124"/>
      <c r="B633" s="60"/>
      <c r="C633" s="60"/>
      <c r="D633" s="60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</row>
    <row r="634" spans="1:33" ht="15.75" customHeight="1">
      <c r="A634" s="124"/>
      <c r="B634" s="60"/>
      <c r="C634" s="60"/>
      <c r="D634" s="60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</row>
    <row r="635" spans="1:33" ht="15.75" customHeight="1">
      <c r="A635" s="124"/>
      <c r="B635" s="60"/>
      <c r="C635" s="60"/>
      <c r="D635" s="60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</row>
    <row r="636" spans="1:33" ht="15.75" customHeight="1">
      <c r="A636" s="124"/>
      <c r="B636" s="60"/>
      <c r="C636" s="60"/>
      <c r="D636" s="60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</row>
    <row r="637" spans="1:33" ht="15.75" customHeight="1">
      <c r="A637" s="124"/>
      <c r="B637" s="60"/>
      <c r="C637" s="60"/>
      <c r="D637" s="60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</row>
    <row r="638" spans="1:33" ht="15.75" customHeight="1">
      <c r="A638" s="124"/>
      <c r="B638" s="60"/>
      <c r="C638" s="60"/>
      <c r="D638" s="60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</row>
    <row r="639" spans="1:33" ht="15.75" customHeight="1">
      <c r="A639" s="124"/>
      <c r="B639" s="60"/>
      <c r="C639" s="60"/>
      <c r="D639" s="60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</row>
    <row r="640" spans="1:33" ht="15.75" customHeight="1">
      <c r="A640" s="124"/>
      <c r="B640" s="60"/>
      <c r="C640" s="60"/>
      <c r="D640" s="60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</row>
    <row r="641" spans="1:33" ht="15.75" customHeight="1">
      <c r="A641" s="124"/>
      <c r="B641" s="60"/>
      <c r="C641" s="60"/>
      <c r="D641" s="60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</row>
    <row r="642" spans="1:33" ht="15.75" customHeight="1">
      <c r="A642" s="124"/>
      <c r="B642" s="60"/>
      <c r="C642" s="60"/>
      <c r="D642" s="60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</row>
    <row r="643" spans="1:33" ht="15.75" customHeight="1">
      <c r="A643" s="124"/>
      <c r="B643" s="60"/>
      <c r="C643" s="60"/>
      <c r="D643" s="60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</row>
    <row r="644" spans="1:33" ht="15.75" customHeight="1">
      <c r="A644" s="124"/>
      <c r="B644" s="60"/>
      <c r="C644" s="60"/>
      <c r="D644" s="60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</row>
    <row r="645" spans="1:33" ht="15.75" customHeight="1">
      <c r="A645" s="124"/>
      <c r="B645" s="60"/>
      <c r="C645" s="60"/>
      <c r="D645" s="60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</row>
    <row r="646" spans="1:33" ht="15.75" customHeight="1">
      <c r="A646" s="124"/>
      <c r="B646" s="60"/>
      <c r="C646" s="60"/>
      <c r="D646" s="60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</row>
    <row r="647" spans="1:33" ht="15.75" customHeight="1">
      <c r="A647" s="124"/>
      <c r="B647" s="60"/>
      <c r="C647" s="60"/>
      <c r="D647" s="60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</row>
    <row r="648" spans="1:33" ht="15.75" customHeight="1">
      <c r="A648" s="124"/>
      <c r="B648" s="60"/>
      <c r="C648" s="60"/>
      <c r="D648" s="60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</row>
    <row r="649" spans="1:33" ht="15.75" customHeight="1">
      <c r="A649" s="124"/>
      <c r="B649" s="60"/>
      <c r="C649" s="60"/>
      <c r="D649" s="60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</row>
    <row r="650" spans="1:33" ht="15.75" customHeight="1">
      <c r="A650" s="124"/>
      <c r="B650" s="60"/>
      <c r="C650" s="60"/>
      <c r="D650" s="60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</row>
    <row r="651" spans="1:33" ht="15.75" customHeight="1">
      <c r="A651" s="124"/>
      <c r="B651" s="60"/>
      <c r="C651" s="60"/>
      <c r="D651" s="60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</row>
    <row r="652" spans="1:33" ht="15.75" customHeight="1">
      <c r="A652" s="124"/>
      <c r="B652" s="60"/>
      <c r="C652" s="60"/>
      <c r="D652" s="60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</row>
    <row r="653" spans="1:33" ht="15.75" customHeight="1">
      <c r="A653" s="124"/>
      <c r="B653" s="60"/>
      <c r="C653" s="60"/>
      <c r="D653" s="60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</row>
    <row r="654" spans="1:33" ht="15.75" customHeight="1">
      <c r="A654" s="124"/>
      <c r="B654" s="60"/>
      <c r="C654" s="60"/>
      <c r="D654" s="60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</row>
    <row r="655" spans="1:33" ht="15.75" customHeight="1">
      <c r="A655" s="124"/>
      <c r="B655" s="60"/>
      <c r="C655" s="60"/>
      <c r="D655" s="60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</row>
    <row r="656" spans="1:33" ht="15.75" customHeight="1">
      <c r="A656" s="124"/>
      <c r="B656" s="60"/>
      <c r="C656" s="60"/>
      <c r="D656" s="60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</row>
    <row r="657" spans="1:33" ht="15.75" customHeight="1">
      <c r="A657" s="124"/>
      <c r="B657" s="60"/>
      <c r="C657" s="60"/>
      <c r="D657" s="60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</row>
    <row r="658" spans="1:33" ht="15.75" customHeight="1">
      <c r="A658" s="124"/>
      <c r="B658" s="60"/>
      <c r="C658" s="60"/>
      <c r="D658" s="60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</row>
    <row r="659" spans="1:33" ht="15.75" customHeight="1">
      <c r="A659" s="124"/>
      <c r="B659" s="60"/>
      <c r="C659" s="60"/>
      <c r="D659" s="60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</row>
    <row r="660" spans="1:33" ht="15.75" customHeight="1">
      <c r="A660" s="124"/>
      <c r="B660" s="60"/>
      <c r="C660" s="60"/>
      <c r="D660" s="60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</row>
    <row r="661" spans="1:33" ht="15.75" customHeight="1">
      <c r="A661" s="124"/>
      <c r="B661" s="60"/>
      <c r="C661" s="60"/>
      <c r="D661" s="60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</row>
    <row r="662" spans="1:33" ht="15.75" customHeight="1">
      <c r="A662" s="124"/>
      <c r="B662" s="60"/>
      <c r="C662" s="60"/>
      <c r="D662" s="60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</row>
    <row r="663" spans="1:33" ht="15.75" customHeight="1">
      <c r="A663" s="124"/>
      <c r="B663" s="60"/>
      <c r="C663" s="60"/>
      <c r="D663" s="60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</row>
    <row r="664" spans="1:33" ht="15.75" customHeight="1">
      <c r="A664" s="124"/>
      <c r="B664" s="60"/>
      <c r="C664" s="60"/>
      <c r="D664" s="60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</row>
    <row r="665" spans="1:33" ht="15.75" customHeight="1">
      <c r="A665" s="124"/>
      <c r="B665" s="60"/>
      <c r="C665" s="60"/>
      <c r="D665" s="60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</row>
    <row r="666" spans="1:33" ht="15.75" customHeight="1">
      <c r="A666" s="124"/>
      <c r="B666" s="60"/>
      <c r="C666" s="60"/>
      <c r="D666" s="60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</row>
    <row r="667" spans="1:33" ht="15.75" customHeight="1">
      <c r="A667" s="124"/>
      <c r="B667" s="60"/>
      <c r="C667" s="60"/>
      <c r="D667" s="60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</row>
    <row r="668" spans="1:33" ht="15.75" customHeight="1">
      <c r="A668" s="124"/>
      <c r="B668" s="60"/>
      <c r="C668" s="60"/>
      <c r="D668" s="60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</row>
    <row r="669" spans="1:33" ht="15.75" customHeight="1">
      <c r="A669" s="124"/>
      <c r="B669" s="60"/>
      <c r="C669" s="60"/>
      <c r="D669" s="60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</row>
    <row r="670" spans="1:33" ht="15.75" customHeight="1">
      <c r="A670" s="124"/>
      <c r="B670" s="60"/>
      <c r="C670" s="60"/>
      <c r="D670" s="60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</row>
    <row r="671" spans="1:33" ht="15.75" customHeight="1">
      <c r="A671" s="124"/>
      <c r="B671" s="60"/>
      <c r="C671" s="60"/>
      <c r="D671" s="60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</row>
    <row r="672" spans="1:33" ht="15.75" customHeight="1">
      <c r="A672" s="124"/>
      <c r="B672" s="60"/>
      <c r="C672" s="60"/>
      <c r="D672" s="60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</row>
    <row r="673" spans="1:33" ht="15.75" customHeight="1">
      <c r="A673" s="124"/>
      <c r="B673" s="60"/>
      <c r="C673" s="60"/>
      <c r="D673" s="60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</row>
    <row r="674" spans="1:33" ht="15.75" customHeight="1">
      <c r="A674" s="124"/>
      <c r="B674" s="60"/>
      <c r="C674" s="60"/>
      <c r="D674" s="60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</row>
    <row r="675" spans="1:33" ht="15.75" customHeight="1">
      <c r="A675" s="124"/>
      <c r="B675" s="60"/>
      <c r="C675" s="60"/>
      <c r="D675" s="60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</row>
    <row r="676" spans="1:33" ht="15.75" customHeight="1">
      <c r="A676" s="124"/>
      <c r="B676" s="60"/>
      <c r="C676" s="60"/>
      <c r="D676" s="60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</row>
    <row r="677" spans="1:33" ht="15.75" customHeight="1">
      <c r="A677" s="124"/>
      <c r="B677" s="60"/>
      <c r="C677" s="60"/>
      <c r="D677" s="60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</row>
    <row r="678" spans="1:33" ht="15.75" customHeight="1">
      <c r="A678" s="124"/>
      <c r="B678" s="60"/>
      <c r="C678" s="60"/>
      <c r="D678" s="60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</row>
    <row r="679" spans="1:33" ht="15.75" customHeight="1">
      <c r="A679" s="124"/>
      <c r="B679" s="60"/>
      <c r="C679" s="60"/>
      <c r="D679" s="60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</row>
    <row r="680" spans="1:33" ht="15.75" customHeight="1">
      <c r="A680" s="124"/>
      <c r="B680" s="60"/>
      <c r="C680" s="60"/>
      <c r="D680" s="60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</row>
    <row r="681" spans="1:33" ht="15.75" customHeight="1">
      <c r="A681" s="124"/>
      <c r="B681" s="60"/>
      <c r="C681" s="60"/>
      <c r="D681" s="60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</row>
    <row r="682" spans="1:33" ht="15.75" customHeight="1">
      <c r="A682" s="124"/>
      <c r="B682" s="60"/>
      <c r="C682" s="60"/>
      <c r="D682" s="60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</row>
    <row r="683" spans="1:33" ht="15.75" customHeight="1">
      <c r="A683" s="124"/>
      <c r="B683" s="60"/>
      <c r="C683" s="60"/>
      <c r="D683" s="60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</row>
    <row r="684" spans="1:33" ht="15.75" customHeight="1">
      <c r="A684" s="124"/>
      <c r="B684" s="60"/>
      <c r="C684" s="60"/>
      <c r="D684" s="60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</row>
    <row r="685" spans="1:33" ht="15.75" customHeight="1">
      <c r="A685" s="124"/>
      <c r="B685" s="60"/>
      <c r="C685" s="60"/>
      <c r="D685" s="60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</row>
    <row r="686" spans="1:33" ht="15.75" customHeight="1">
      <c r="A686" s="124"/>
      <c r="B686" s="60"/>
      <c r="C686" s="60"/>
      <c r="D686" s="60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</row>
    <row r="687" spans="1:33" ht="15.75" customHeight="1">
      <c r="A687" s="124"/>
      <c r="B687" s="60"/>
      <c r="C687" s="60"/>
      <c r="D687" s="60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</row>
    <row r="688" spans="1:33" ht="15.75" customHeight="1">
      <c r="A688" s="124"/>
      <c r="B688" s="60"/>
      <c r="C688" s="60"/>
      <c r="D688" s="60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</row>
    <row r="689" spans="1:33" ht="15.75" customHeight="1">
      <c r="A689" s="124"/>
      <c r="B689" s="60"/>
      <c r="C689" s="60"/>
      <c r="D689" s="60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</row>
    <row r="690" spans="1:33" ht="15.75" customHeight="1">
      <c r="A690" s="124"/>
      <c r="B690" s="60"/>
      <c r="C690" s="60"/>
      <c r="D690" s="60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</row>
    <row r="691" spans="1:33" ht="15.75" customHeight="1">
      <c r="A691" s="124"/>
      <c r="B691" s="60"/>
      <c r="C691" s="60"/>
      <c r="D691" s="60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</row>
    <row r="692" spans="1:33" ht="15.75" customHeight="1">
      <c r="A692" s="124"/>
      <c r="B692" s="60"/>
      <c r="C692" s="60"/>
      <c r="D692" s="60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</row>
    <row r="693" spans="1:33" ht="15.75" customHeight="1">
      <c r="A693" s="124"/>
      <c r="B693" s="60"/>
      <c r="C693" s="60"/>
      <c r="D693" s="60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</row>
    <row r="694" spans="1:33" ht="15.75" customHeight="1">
      <c r="A694" s="124"/>
      <c r="B694" s="60"/>
      <c r="C694" s="60"/>
      <c r="D694" s="60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</row>
    <row r="695" spans="1:33" ht="15.75" customHeight="1">
      <c r="A695" s="124"/>
      <c r="B695" s="60"/>
      <c r="C695" s="60"/>
      <c r="D695" s="60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</row>
    <row r="696" spans="1:33" ht="15.75" customHeight="1">
      <c r="A696" s="124"/>
      <c r="B696" s="60"/>
      <c r="C696" s="60"/>
      <c r="D696" s="60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</row>
    <row r="697" spans="1:33" ht="15.75" customHeight="1">
      <c r="A697" s="124"/>
      <c r="B697" s="60"/>
      <c r="C697" s="60"/>
      <c r="D697" s="60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</row>
    <row r="698" spans="1:33" ht="15.75" customHeight="1">
      <c r="A698" s="124"/>
      <c r="B698" s="60"/>
      <c r="C698" s="60"/>
      <c r="D698" s="60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</row>
    <row r="699" spans="1:33" ht="15.75" customHeight="1">
      <c r="A699" s="124"/>
      <c r="B699" s="60"/>
      <c r="C699" s="60"/>
      <c r="D699" s="60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</row>
    <row r="700" spans="1:33" ht="15.75" customHeight="1">
      <c r="A700" s="124"/>
      <c r="B700" s="60"/>
      <c r="C700" s="60"/>
      <c r="D700" s="60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</row>
    <row r="701" spans="1:33" ht="15.75" customHeight="1">
      <c r="A701" s="124"/>
      <c r="B701" s="60"/>
      <c r="C701" s="60"/>
      <c r="D701" s="60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</row>
    <row r="702" spans="1:33" ht="15.75" customHeight="1">
      <c r="A702" s="124"/>
      <c r="B702" s="60"/>
      <c r="C702" s="60"/>
      <c r="D702" s="60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</row>
    <row r="703" spans="1:33" ht="15.75" customHeight="1">
      <c r="A703" s="124"/>
      <c r="B703" s="60"/>
      <c r="C703" s="60"/>
      <c r="D703" s="60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</row>
    <row r="704" spans="1:33" ht="15.75" customHeight="1">
      <c r="A704" s="124"/>
      <c r="B704" s="60"/>
      <c r="C704" s="60"/>
      <c r="D704" s="60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</row>
    <row r="705" spans="1:33" ht="15.75" customHeight="1">
      <c r="A705" s="124"/>
      <c r="B705" s="60"/>
      <c r="C705" s="60"/>
      <c r="D705" s="60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</row>
    <row r="706" spans="1:33" ht="15.75" customHeight="1">
      <c r="A706" s="124"/>
      <c r="B706" s="60"/>
      <c r="C706" s="60"/>
      <c r="D706" s="60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</row>
    <row r="707" spans="1:33" ht="15.75" customHeight="1">
      <c r="A707" s="124"/>
      <c r="B707" s="60"/>
      <c r="C707" s="60"/>
      <c r="D707" s="60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</row>
    <row r="708" spans="1:33" ht="15.75" customHeight="1">
      <c r="A708" s="124"/>
      <c r="B708" s="60"/>
      <c r="C708" s="60"/>
      <c r="D708" s="60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</row>
    <row r="709" spans="1:33" ht="15.75" customHeight="1">
      <c r="A709" s="124"/>
      <c r="B709" s="60"/>
      <c r="C709" s="60"/>
      <c r="D709" s="60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</row>
    <row r="710" spans="1:33" ht="15.75" customHeight="1">
      <c r="A710" s="124"/>
      <c r="B710" s="60"/>
      <c r="C710" s="60"/>
      <c r="D710" s="60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</row>
    <row r="711" spans="1:33" ht="15.75" customHeight="1">
      <c r="A711" s="124"/>
      <c r="B711" s="60"/>
      <c r="C711" s="60"/>
      <c r="D711" s="60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</row>
    <row r="712" spans="1:33" ht="15.75" customHeight="1">
      <c r="A712" s="124"/>
      <c r="B712" s="60"/>
      <c r="C712" s="60"/>
      <c r="D712" s="60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</row>
    <row r="713" spans="1:33" ht="15.75" customHeight="1">
      <c r="A713" s="124"/>
      <c r="B713" s="60"/>
      <c r="C713" s="60"/>
      <c r="D713" s="60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</row>
    <row r="714" spans="1:33" ht="15.75" customHeight="1">
      <c r="A714" s="124"/>
      <c r="B714" s="60"/>
      <c r="C714" s="60"/>
      <c r="D714" s="60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</row>
    <row r="715" spans="1:33" ht="15.75" customHeight="1">
      <c r="A715" s="124"/>
      <c r="B715" s="60"/>
      <c r="C715" s="60"/>
      <c r="D715" s="60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</row>
    <row r="716" spans="1:33" ht="15.75" customHeight="1">
      <c r="A716" s="124"/>
      <c r="B716" s="60"/>
      <c r="C716" s="60"/>
      <c r="D716" s="60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</row>
    <row r="717" spans="1:33" ht="15.75" customHeight="1">
      <c r="A717" s="124"/>
      <c r="B717" s="60"/>
      <c r="C717" s="60"/>
      <c r="D717" s="60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</row>
    <row r="718" spans="1:33" ht="15.75" customHeight="1">
      <c r="A718" s="124"/>
      <c r="B718" s="60"/>
      <c r="C718" s="60"/>
      <c r="D718" s="60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</row>
    <row r="719" spans="1:33" ht="15.75" customHeight="1">
      <c r="A719" s="124"/>
      <c r="B719" s="60"/>
      <c r="C719" s="60"/>
      <c r="D719" s="60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</row>
    <row r="720" spans="1:33" ht="15.75" customHeight="1">
      <c r="A720" s="124"/>
      <c r="B720" s="60"/>
      <c r="C720" s="60"/>
      <c r="D720" s="60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</row>
    <row r="721" spans="1:33" ht="15.75" customHeight="1">
      <c r="A721" s="124"/>
      <c r="B721" s="60"/>
      <c r="C721" s="60"/>
      <c r="D721" s="60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</row>
    <row r="722" spans="1:33" ht="15.75" customHeight="1">
      <c r="A722" s="124"/>
      <c r="B722" s="60"/>
      <c r="C722" s="60"/>
      <c r="D722" s="60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</row>
    <row r="723" spans="1:33" ht="15.75" customHeight="1">
      <c r="A723" s="124"/>
      <c r="B723" s="60"/>
      <c r="C723" s="60"/>
      <c r="D723" s="60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</row>
    <row r="724" spans="1:33" ht="15.75" customHeight="1">
      <c r="A724" s="124"/>
      <c r="B724" s="60"/>
      <c r="C724" s="60"/>
      <c r="D724" s="60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</row>
    <row r="725" spans="1:33" ht="15.75" customHeight="1">
      <c r="A725" s="124"/>
      <c r="B725" s="60"/>
      <c r="C725" s="60"/>
      <c r="D725" s="60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</row>
    <row r="726" spans="1:33" ht="15.75" customHeight="1">
      <c r="A726" s="124"/>
      <c r="B726" s="60"/>
      <c r="C726" s="60"/>
      <c r="D726" s="60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</row>
    <row r="727" spans="1:33" ht="15.75" customHeight="1">
      <c r="A727" s="124"/>
      <c r="B727" s="60"/>
      <c r="C727" s="60"/>
      <c r="D727" s="60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</row>
    <row r="728" spans="1:33" ht="15.75" customHeight="1">
      <c r="A728" s="124"/>
      <c r="B728" s="60"/>
      <c r="C728" s="60"/>
      <c r="D728" s="60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</row>
    <row r="729" spans="1:33" ht="15.75" customHeight="1">
      <c r="A729" s="124"/>
      <c r="B729" s="60"/>
      <c r="C729" s="60"/>
      <c r="D729" s="60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</row>
    <row r="730" spans="1:33" ht="15.75" customHeight="1">
      <c r="A730" s="124"/>
      <c r="B730" s="60"/>
      <c r="C730" s="60"/>
      <c r="D730" s="60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</row>
    <row r="731" spans="1:33" ht="15.75" customHeight="1">
      <c r="A731" s="124"/>
      <c r="B731" s="60"/>
      <c r="C731" s="60"/>
      <c r="D731" s="60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</row>
    <row r="732" spans="1:33" ht="15.75" customHeight="1">
      <c r="A732" s="124"/>
      <c r="B732" s="60"/>
      <c r="C732" s="60"/>
      <c r="D732" s="60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</row>
    <row r="733" spans="1:33" ht="15.75" customHeight="1">
      <c r="A733" s="124"/>
      <c r="B733" s="60"/>
      <c r="C733" s="60"/>
      <c r="D733" s="60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</row>
    <row r="734" spans="1:33" ht="15.75" customHeight="1">
      <c r="A734" s="124"/>
      <c r="B734" s="60"/>
      <c r="C734" s="60"/>
      <c r="D734" s="60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</row>
    <row r="735" spans="1:33" ht="15.75" customHeight="1">
      <c r="A735" s="124"/>
      <c r="B735" s="60"/>
      <c r="C735" s="60"/>
      <c r="D735" s="60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</row>
    <row r="736" spans="1:33" ht="15.75" customHeight="1">
      <c r="A736" s="124"/>
      <c r="B736" s="60"/>
      <c r="C736" s="60"/>
      <c r="D736" s="60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</row>
    <row r="737" spans="1:33" ht="15.75" customHeight="1">
      <c r="A737" s="124"/>
      <c r="B737" s="60"/>
      <c r="C737" s="60"/>
      <c r="D737" s="60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</row>
    <row r="738" spans="1:33" ht="15.75" customHeight="1">
      <c r="A738" s="124"/>
      <c r="B738" s="60"/>
      <c r="C738" s="60"/>
      <c r="D738" s="60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</row>
    <row r="739" spans="1:33" ht="15.75" customHeight="1">
      <c r="A739" s="124"/>
      <c r="B739" s="60"/>
      <c r="C739" s="60"/>
      <c r="D739" s="60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</row>
    <row r="740" spans="1:33" ht="15.75" customHeight="1">
      <c r="A740" s="124"/>
      <c r="B740" s="60"/>
      <c r="C740" s="60"/>
      <c r="D740" s="60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</row>
    <row r="741" spans="1:33" ht="15.75" customHeight="1">
      <c r="A741" s="124"/>
      <c r="B741" s="60"/>
      <c r="C741" s="60"/>
      <c r="D741" s="60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</row>
    <row r="742" spans="1:33" ht="15.75" customHeight="1">
      <c r="A742" s="124"/>
      <c r="B742" s="60"/>
      <c r="C742" s="60"/>
      <c r="D742" s="60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</row>
    <row r="743" spans="1:33" ht="15.75" customHeight="1">
      <c r="A743" s="124"/>
      <c r="B743" s="60"/>
      <c r="C743" s="60"/>
      <c r="D743" s="60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</row>
    <row r="744" spans="1:33" ht="15.75" customHeight="1">
      <c r="A744" s="124"/>
      <c r="B744" s="60"/>
      <c r="C744" s="60"/>
      <c r="D744" s="60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</row>
    <row r="745" spans="1:33" ht="15.75" customHeight="1">
      <c r="A745" s="124"/>
      <c r="B745" s="60"/>
      <c r="C745" s="60"/>
      <c r="D745" s="60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</row>
    <row r="746" spans="1:33" ht="15.75" customHeight="1">
      <c r="A746" s="124"/>
      <c r="B746" s="60"/>
      <c r="C746" s="60"/>
      <c r="D746" s="60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</row>
    <row r="747" spans="1:33" ht="15.75" customHeight="1">
      <c r="A747" s="124"/>
      <c r="B747" s="60"/>
      <c r="C747" s="60"/>
      <c r="D747" s="60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</row>
    <row r="748" spans="1:33" ht="15.75" customHeight="1">
      <c r="A748" s="124"/>
      <c r="B748" s="60"/>
      <c r="C748" s="60"/>
      <c r="D748" s="60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</row>
    <row r="749" spans="1:33" ht="15.75" customHeight="1">
      <c r="A749" s="124"/>
      <c r="B749" s="60"/>
      <c r="C749" s="60"/>
      <c r="D749" s="60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</row>
    <row r="750" spans="1:33" ht="15.75" customHeight="1">
      <c r="A750" s="124"/>
      <c r="B750" s="60"/>
      <c r="C750" s="60"/>
      <c r="D750" s="60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</row>
    <row r="751" spans="1:33" ht="15.75" customHeight="1">
      <c r="A751" s="124"/>
      <c r="B751" s="60"/>
      <c r="C751" s="60"/>
      <c r="D751" s="60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</row>
    <row r="752" spans="1:33" ht="15.75" customHeight="1">
      <c r="A752" s="124"/>
      <c r="B752" s="60"/>
      <c r="C752" s="60"/>
      <c r="D752" s="60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</row>
    <row r="753" spans="1:33" ht="15.75" customHeight="1">
      <c r="A753" s="124"/>
      <c r="B753" s="60"/>
      <c r="C753" s="60"/>
      <c r="D753" s="60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</row>
    <row r="754" spans="1:33" ht="15.75" customHeight="1">
      <c r="A754" s="124"/>
      <c r="B754" s="60"/>
      <c r="C754" s="60"/>
      <c r="D754" s="60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</row>
    <row r="755" spans="1:33" ht="15.75" customHeight="1">
      <c r="A755" s="124"/>
      <c r="B755" s="60"/>
      <c r="C755" s="60"/>
      <c r="D755" s="60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</row>
    <row r="756" spans="1:33" ht="15.75" customHeight="1">
      <c r="A756" s="124"/>
      <c r="B756" s="60"/>
      <c r="C756" s="60"/>
      <c r="D756" s="60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</row>
    <row r="757" spans="1:33" ht="15.75" customHeight="1">
      <c r="A757" s="124"/>
      <c r="B757" s="60"/>
      <c r="C757" s="60"/>
      <c r="D757" s="60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</row>
    <row r="758" spans="1:33" ht="15.75" customHeight="1">
      <c r="A758" s="124"/>
      <c r="B758" s="60"/>
      <c r="C758" s="60"/>
      <c r="D758" s="60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</row>
    <row r="759" spans="1:33" ht="15.75" customHeight="1">
      <c r="A759" s="124"/>
      <c r="B759" s="60"/>
      <c r="C759" s="60"/>
      <c r="D759" s="60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</row>
    <row r="760" spans="1:33" ht="15.75" customHeight="1">
      <c r="A760" s="124"/>
      <c r="B760" s="60"/>
      <c r="C760" s="60"/>
      <c r="D760" s="60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</row>
    <row r="761" spans="1:33" ht="15.75" customHeight="1">
      <c r="A761" s="124"/>
      <c r="B761" s="60"/>
      <c r="C761" s="60"/>
      <c r="D761" s="60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</row>
    <row r="762" spans="1:33" ht="15.75" customHeight="1">
      <c r="A762" s="124"/>
      <c r="B762" s="60"/>
      <c r="C762" s="60"/>
      <c r="D762" s="60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</row>
    <row r="763" spans="1:33" ht="15.75" customHeight="1">
      <c r="A763" s="124"/>
      <c r="B763" s="60"/>
      <c r="C763" s="60"/>
      <c r="D763" s="60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</row>
    <row r="764" spans="1:33" ht="15.75" customHeight="1">
      <c r="A764" s="124"/>
      <c r="B764" s="60"/>
      <c r="C764" s="60"/>
      <c r="D764" s="60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</row>
    <row r="765" spans="1:33" ht="15.75" customHeight="1">
      <c r="A765" s="124"/>
      <c r="B765" s="60"/>
      <c r="C765" s="60"/>
      <c r="D765" s="60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</row>
    <row r="766" spans="1:33" ht="15.75" customHeight="1">
      <c r="A766" s="124"/>
      <c r="B766" s="60"/>
      <c r="C766" s="60"/>
      <c r="D766" s="60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</row>
    <row r="767" spans="1:33" ht="15.75" customHeight="1">
      <c r="A767" s="124"/>
      <c r="B767" s="60"/>
      <c r="C767" s="60"/>
      <c r="D767" s="60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</row>
    <row r="768" spans="1:33" ht="15.75" customHeight="1">
      <c r="A768" s="124"/>
      <c r="B768" s="60"/>
      <c r="C768" s="60"/>
      <c r="D768" s="60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</row>
    <row r="769" spans="1:33" ht="15.75" customHeight="1">
      <c r="A769" s="124"/>
      <c r="B769" s="60"/>
      <c r="C769" s="60"/>
      <c r="D769" s="60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</row>
    <row r="770" spans="1:33" ht="15.75" customHeight="1">
      <c r="A770" s="124"/>
      <c r="B770" s="60"/>
      <c r="C770" s="60"/>
      <c r="D770" s="60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</row>
    <row r="771" spans="1:33" ht="15.75" customHeight="1">
      <c r="A771" s="124"/>
      <c r="B771" s="60"/>
      <c r="C771" s="60"/>
      <c r="D771" s="60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</row>
    <row r="772" spans="1:33" ht="15.75" customHeight="1">
      <c r="A772" s="124"/>
      <c r="B772" s="60"/>
      <c r="C772" s="60"/>
      <c r="D772" s="60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</row>
    <row r="773" spans="1:33" ht="15.75" customHeight="1">
      <c r="A773" s="124"/>
      <c r="B773" s="60"/>
      <c r="C773" s="60"/>
      <c r="D773" s="60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</row>
    <row r="774" spans="1:33" ht="15.75" customHeight="1">
      <c r="A774" s="124"/>
      <c r="B774" s="60"/>
      <c r="C774" s="60"/>
      <c r="D774" s="60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</row>
    <row r="775" spans="1:33" ht="15.75" customHeight="1">
      <c r="A775" s="124"/>
      <c r="B775" s="60"/>
      <c r="C775" s="60"/>
      <c r="D775" s="60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</row>
    <row r="776" spans="1:33" ht="15.75" customHeight="1">
      <c r="A776" s="124"/>
      <c r="B776" s="60"/>
      <c r="C776" s="60"/>
      <c r="D776" s="60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</row>
    <row r="777" spans="1:33" ht="15.75" customHeight="1">
      <c r="A777" s="124"/>
      <c r="B777" s="60"/>
      <c r="C777" s="60"/>
      <c r="D777" s="60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</row>
    <row r="778" spans="1:33" ht="15.75" customHeight="1">
      <c r="A778" s="124"/>
      <c r="B778" s="60"/>
      <c r="C778" s="60"/>
      <c r="D778" s="60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</row>
    <row r="779" spans="1:33" ht="15.75" customHeight="1">
      <c r="A779" s="124"/>
      <c r="B779" s="60"/>
      <c r="C779" s="60"/>
      <c r="D779" s="60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</row>
    <row r="780" spans="1:33" ht="15.75" customHeight="1">
      <c r="A780" s="124"/>
      <c r="B780" s="60"/>
      <c r="C780" s="60"/>
      <c r="D780" s="60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</row>
    <row r="781" spans="1:33" ht="15.75" customHeight="1">
      <c r="A781" s="124"/>
      <c r="B781" s="60"/>
      <c r="C781" s="60"/>
      <c r="D781" s="60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</row>
    <row r="782" spans="1:33" ht="15.75" customHeight="1">
      <c r="A782" s="124"/>
      <c r="B782" s="60"/>
      <c r="C782" s="60"/>
      <c r="D782" s="60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</row>
    <row r="783" spans="1:33" ht="15.75" customHeight="1">
      <c r="A783" s="124"/>
      <c r="B783" s="60"/>
      <c r="C783" s="60"/>
      <c r="D783" s="60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</row>
    <row r="784" spans="1:33" ht="15.75" customHeight="1">
      <c r="A784" s="124"/>
      <c r="B784" s="60"/>
      <c r="C784" s="60"/>
      <c r="D784" s="60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</row>
    <row r="785" spans="1:33" ht="15.75" customHeight="1">
      <c r="A785" s="124"/>
      <c r="B785" s="60"/>
      <c r="C785" s="60"/>
      <c r="D785" s="60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</row>
    <row r="786" spans="1:33" ht="15.75" customHeight="1">
      <c r="A786" s="124"/>
      <c r="B786" s="60"/>
      <c r="C786" s="60"/>
      <c r="D786" s="60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</row>
    <row r="787" spans="1:33" ht="15.75" customHeight="1">
      <c r="A787" s="124"/>
      <c r="B787" s="60"/>
      <c r="C787" s="60"/>
      <c r="D787" s="60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</row>
    <row r="788" spans="1:33" ht="15.75" customHeight="1">
      <c r="A788" s="124"/>
      <c r="B788" s="60"/>
      <c r="C788" s="60"/>
      <c r="D788" s="60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</row>
    <row r="789" spans="1:33" ht="15.75" customHeight="1">
      <c r="A789" s="124"/>
      <c r="B789" s="60"/>
      <c r="C789" s="60"/>
      <c r="D789" s="60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</row>
    <row r="790" spans="1:33" ht="15.75" customHeight="1">
      <c r="A790" s="124"/>
      <c r="B790" s="60"/>
      <c r="C790" s="60"/>
      <c r="D790" s="60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</row>
    <row r="791" spans="1:33" ht="15.75" customHeight="1">
      <c r="A791" s="124"/>
      <c r="B791" s="60"/>
      <c r="C791" s="60"/>
      <c r="D791" s="60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</row>
    <row r="792" spans="1:33" ht="15.75" customHeight="1">
      <c r="A792" s="124"/>
      <c r="B792" s="60"/>
      <c r="C792" s="60"/>
      <c r="D792" s="60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</row>
    <row r="793" spans="1:33" ht="15.75" customHeight="1">
      <c r="A793" s="124"/>
      <c r="B793" s="60"/>
      <c r="C793" s="60"/>
      <c r="D793" s="60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</row>
    <row r="794" spans="1:33" ht="15.75" customHeight="1">
      <c r="A794" s="124"/>
      <c r="B794" s="60"/>
      <c r="C794" s="60"/>
      <c r="D794" s="60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</row>
    <row r="795" spans="1:33" ht="15.75" customHeight="1">
      <c r="A795" s="124"/>
      <c r="B795" s="60"/>
      <c r="C795" s="60"/>
      <c r="D795" s="60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</row>
    <row r="796" spans="1:33" ht="15.75" customHeight="1">
      <c r="A796" s="124"/>
      <c r="B796" s="60"/>
      <c r="C796" s="60"/>
      <c r="D796" s="60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</row>
    <row r="797" spans="1:33" ht="15.75" customHeight="1">
      <c r="A797" s="124"/>
      <c r="B797" s="60"/>
      <c r="C797" s="60"/>
      <c r="D797" s="60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</row>
    <row r="798" spans="1:33" ht="15.75" customHeight="1">
      <c r="A798" s="124"/>
      <c r="B798" s="60"/>
      <c r="C798" s="60"/>
      <c r="D798" s="60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</row>
    <row r="799" spans="1:33" ht="15.75" customHeight="1">
      <c r="A799" s="124"/>
      <c r="B799" s="60"/>
      <c r="C799" s="60"/>
      <c r="D799" s="60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</row>
    <row r="800" spans="1:33" ht="15.75" customHeight="1">
      <c r="A800" s="124"/>
      <c r="B800" s="60"/>
      <c r="C800" s="60"/>
      <c r="D800" s="60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</row>
    <row r="801" spans="1:33" ht="15.75" customHeight="1">
      <c r="A801" s="124"/>
      <c r="B801" s="60"/>
      <c r="C801" s="60"/>
      <c r="D801" s="60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</row>
    <row r="802" spans="1:33" ht="15.75" customHeight="1">
      <c r="A802" s="124"/>
      <c r="B802" s="60"/>
      <c r="C802" s="60"/>
      <c r="D802" s="60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</row>
    <row r="803" spans="1:33" ht="15.75" customHeight="1">
      <c r="A803" s="124"/>
      <c r="B803" s="60"/>
      <c r="C803" s="60"/>
      <c r="D803" s="60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</row>
    <row r="804" spans="1:33" ht="15.75" customHeight="1">
      <c r="A804" s="124"/>
      <c r="B804" s="60"/>
      <c r="C804" s="60"/>
      <c r="D804" s="60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</row>
    <row r="805" spans="1:33" ht="15.75" customHeight="1">
      <c r="A805" s="124"/>
      <c r="B805" s="60"/>
      <c r="C805" s="60"/>
      <c r="D805" s="60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</row>
    <row r="806" spans="1:33" ht="15.75" customHeight="1">
      <c r="A806" s="124"/>
      <c r="B806" s="60"/>
      <c r="C806" s="60"/>
      <c r="D806" s="60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</row>
    <row r="807" spans="1:33" ht="15.75" customHeight="1">
      <c r="A807" s="124"/>
      <c r="B807" s="60"/>
      <c r="C807" s="60"/>
      <c r="D807" s="60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</row>
    <row r="808" spans="1:33" ht="15.75" customHeight="1">
      <c r="A808" s="124"/>
      <c r="B808" s="60"/>
      <c r="C808" s="60"/>
      <c r="D808" s="60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</row>
    <row r="809" spans="1:33" ht="15.75" customHeight="1">
      <c r="A809" s="124"/>
      <c r="B809" s="60"/>
      <c r="C809" s="60"/>
      <c r="D809" s="60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</row>
    <row r="810" spans="1:33" ht="15.75" customHeight="1">
      <c r="A810" s="124"/>
      <c r="B810" s="60"/>
      <c r="C810" s="60"/>
      <c r="D810" s="60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</row>
    <row r="811" spans="1:33" ht="15.75" customHeight="1">
      <c r="A811" s="124"/>
      <c r="B811" s="60"/>
      <c r="C811" s="60"/>
      <c r="D811" s="60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</row>
    <row r="812" spans="1:33" ht="15.75" customHeight="1">
      <c r="A812" s="124"/>
      <c r="B812" s="60"/>
      <c r="C812" s="60"/>
      <c r="D812" s="60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</row>
    <row r="813" spans="1:33" ht="15.75" customHeight="1">
      <c r="A813" s="124"/>
      <c r="B813" s="60"/>
      <c r="C813" s="60"/>
      <c r="D813" s="60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</row>
    <row r="814" spans="1:33" ht="15.75" customHeight="1">
      <c r="A814" s="124"/>
      <c r="B814" s="60"/>
      <c r="C814" s="60"/>
      <c r="D814" s="60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</row>
    <row r="815" spans="1:33" ht="15.75" customHeight="1">
      <c r="A815" s="124"/>
      <c r="B815" s="60"/>
      <c r="C815" s="60"/>
      <c r="D815" s="60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</row>
    <row r="816" spans="1:33" ht="15.75" customHeight="1">
      <c r="A816" s="124"/>
      <c r="B816" s="60"/>
      <c r="C816" s="60"/>
      <c r="D816" s="60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</row>
    <row r="817" spans="1:33" ht="15.75" customHeight="1">
      <c r="A817" s="124"/>
      <c r="B817" s="60"/>
      <c r="C817" s="60"/>
      <c r="D817" s="60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</row>
    <row r="818" spans="1:33" ht="15.75" customHeight="1">
      <c r="A818" s="124"/>
      <c r="B818" s="60"/>
      <c r="C818" s="60"/>
      <c r="D818" s="60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</row>
    <row r="819" spans="1:33" ht="15.75" customHeight="1">
      <c r="A819" s="124"/>
      <c r="B819" s="60"/>
      <c r="C819" s="60"/>
      <c r="D819" s="60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</row>
    <row r="820" spans="1:33" ht="15.75" customHeight="1">
      <c r="A820" s="124"/>
      <c r="B820" s="60"/>
      <c r="C820" s="60"/>
      <c r="D820" s="60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</row>
    <row r="821" spans="1:33" ht="15.75" customHeight="1">
      <c r="A821" s="124"/>
      <c r="B821" s="60"/>
      <c r="C821" s="60"/>
      <c r="D821" s="60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</row>
    <row r="822" spans="1:33" ht="15.75" customHeight="1">
      <c r="A822" s="124"/>
      <c r="B822" s="60"/>
      <c r="C822" s="60"/>
      <c r="D822" s="60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</row>
    <row r="823" spans="1:33" ht="15.75" customHeight="1">
      <c r="A823" s="124"/>
      <c r="B823" s="60"/>
      <c r="C823" s="60"/>
      <c r="D823" s="60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</row>
    <row r="824" spans="1:33" ht="15.75" customHeight="1">
      <c r="A824" s="124"/>
      <c r="B824" s="60"/>
      <c r="C824" s="60"/>
      <c r="D824" s="60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</row>
    <row r="825" spans="1:33" ht="15.75" customHeight="1">
      <c r="A825" s="124"/>
      <c r="B825" s="60"/>
      <c r="C825" s="60"/>
      <c r="D825" s="60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</row>
    <row r="826" spans="1:33" ht="15.75" customHeight="1">
      <c r="A826" s="124"/>
      <c r="B826" s="60"/>
      <c r="C826" s="60"/>
      <c r="D826" s="60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</row>
    <row r="827" spans="1:33" ht="15.75" customHeight="1">
      <c r="A827" s="124"/>
      <c r="B827" s="60"/>
      <c r="C827" s="60"/>
      <c r="D827" s="60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</row>
    <row r="828" spans="1:33" ht="15.75" customHeight="1">
      <c r="A828" s="124"/>
      <c r="B828" s="60"/>
      <c r="C828" s="60"/>
      <c r="D828" s="60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</row>
    <row r="829" spans="1:33" ht="15.75" customHeight="1">
      <c r="A829" s="124"/>
      <c r="B829" s="60"/>
      <c r="C829" s="60"/>
      <c r="D829" s="60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</row>
    <row r="830" spans="1:33" ht="15.75" customHeight="1">
      <c r="A830" s="124"/>
      <c r="B830" s="60"/>
      <c r="C830" s="60"/>
      <c r="D830" s="60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</row>
    <row r="831" spans="1:33" ht="15.75" customHeight="1">
      <c r="A831" s="124"/>
      <c r="B831" s="60"/>
      <c r="C831" s="60"/>
      <c r="D831" s="60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</row>
    <row r="832" spans="1:33" ht="15.75" customHeight="1">
      <c r="A832" s="124"/>
      <c r="B832" s="60"/>
      <c r="C832" s="60"/>
      <c r="D832" s="60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</row>
    <row r="833" spans="1:33" ht="15.75" customHeight="1">
      <c r="A833" s="124"/>
      <c r="B833" s="60"/>
      <c r="C833" s="60"/>
      <c r="D833" s="60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</row>
    <row r="834" spans="1:33" ht="15.75" customHeight="1">
      <c r="A834" s="124"/>
      <c r="B834" s="60"/>
      <c r="C834" s="60"/>
      <c r="D834" s="60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</row>
    <row r="835" spans="1:33" ht="15.75" customHeight="1">
      <c r="A835" s="124"/>
      <c r="B835" s="60"/>
      <c r="C835" s="60"/>
      <c r="D835" s="60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</row>
    <row r="836" spans="1:33" ht="15.75" customHeight="1">
      <c r="A836" s="124"/>
      <c r="B836" s="60"/>
      <c r="C836" s="60"/>
      <c r="D836" s="60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</row>
    <row r="837" spans="1:33" ht="15.75" customHeight="1">
      <c r="A837" s="124"/>
      <c r="B837" s="60"/>
      <c r="C837" s="60"/>
      <c r="D837" s="60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</row>
    <row r="838" spans="1:33" ht="15.75" customHeight="1">
      <c r="A838" s="124"/>
      <c r="B838" s="60"/>
      <c r="C838" s="60"/>
      <c r="D838" s="60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</row>
    <row r="839" spans="1:33" ht="15.75" customHeight="1">
      <c r="A839" s="124"/>
      <c r="B839" s="60"/>
      <c r="C839" s="60"/>
      <c r="D839" s="60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</row>
    <row r="840" spans="1:33" ht="15.75" customHeight="1">
      <c r="A840" s="124"/>
      <c r="B840" s="60"/>
      <c r="C840" s="60"/>
      <c r="D840" s="60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</row>
    <row r="841" spans="1:33" ht="15.75" customHeight="1">
      <c r="A841" s="124"/>
      <c r="B841" s="60"/>
      <c r="C841" s="60"/>
      <c r="D841" s="60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</row>
    <row r="842" spans="1:33" ht="15.75" customHeight="1">
      <c r="A842" s="124"/>
      <c r="B842" s="60"/>
      <c r="C842" s="60"/>
      <c r="D842" s="60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</row>
    <row r="843" spans="1:33" ht="15.75" customHeight="1">
      <c r="A843" s="124"/>
      <c r="B843" s="60"/>
      <c r="C843" s="60"/>
      <c r="D843" s="60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</row>
    <row r="844" spans="1:33" ht="15.75" customHeight="1">
      <c r="A844" s="124"/>
      <c r="B844" s="60"/>
      <c r="C844" s="60"/>
      <c r="D844" s="60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</row>
    <row r="845" spans="1:33" ht="15.75" customHeight="1">
      <c r="A845" s="124"/>
      <c r="B845" s="60"/>
      <c r="C845" s="60"/>
      <c r="D845" s="60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</row>
    <row r="846" spans="1:33" ht="15.75" customHeight="1">
      <c r="A846" s="124"/>
      <c r="B846" s="60"/>
      <c r="C846" s="60"/>
      <c r="D846" s="60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</row>
    <row r="847" spans="1:33" ht="15.75" customHeight="1">
      <c r="A847" s="124"/>
      <c r="B847" s="60"/>
      <c r="C847" s="60"/>
      <c r="D847" s="60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</row>
    <row r="848" spans="1:33" ht="15.75" customHeight="1">
      <c r="A848" s="124"/>
      <c r="B848" s="60"/>
      <c r="C848" s="60"/>
      <c r="D848" s="60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</row>
    <row r="849" spans="1:33" ht="15.75" customHeight="1">
      <c r="A849" s="124"/>
      <c r="B849" s="60"/>
      <c r="C849" s="60"/>
      <c r="D849" s="60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</row>
    <row r="850" spans="1:33" ht="15.75" customHeight="1">
      <c r="A850" s="124"/>
      <c r="B850" s="60"/>
      <c r="C850" s="60"/>
      <c r="D850" s="60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</row>
    <row r="851" spans="1:33" ht="15.75" customHeight="1">
      <c r="A851" s="124"/>
      <c r="B851" s="60"/>
      <c r="C851" s="60"/>
      <c r="D851" s="60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</row>
    <row r="852" spans="1:33" ht="15.75" customHeight="1">
      <c r="A852" s="124"/>
      <c r="B852" s="60"/>
      <c r="C852" s="60"/>
      <c r="D852" s="60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</row>
    <row r="853" spans="1:33" ht="15.75" customHeight="1">
      <c r="A853" s="124"/>
      <c r="B853" s="60"/>
      <c r="C853" s="60"/>
      <c r="D853" s="60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</row>
    <row r="854" spans="1:33" ht="15.75" customHeight="1">
      <c r="A854" s="124"/>
      <c r="B854" s="60"/>
      <c r="C854" s="60"/>
      <c r="D854" s="60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</row>
    <row r="855" spans="1:33" ht="15.75" customHeight="1">
      <c r="A855" s="124"/>
      <c r="B855" s="60"/>
      <c r="C855" s="60"/>
      <c r="D855" s="60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</row>
    <row r="856" spans="1:33" ht="15.75" customHeight="1">
      <c r="A856" s="124"/>
      <c r="B856" s="60"/>
      <c r="C856" s="60"/>
      <c r="D856" s="60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</row>
    <row r="857" spans="1:33" ht="15.75" customHeight="1">
      <c r="A857" s="124"/>
      <c r="B857" s="60"/>
      <c r="C857" s="60"/>
      <c r="D857" s="60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</row>
    <row r="858" spans="1:33" ht="15.75" customHeight="1">
      <c r="A858" s="124"/>
      <c r="B858" s="60"/>
      <c r="C858" s="60"/>
      <c r="D858" s="60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</row>
    <row r="859" spans="1:33" ht="15.75" customHeight="1">
      <c r="A859" s="124"/>
      <c r="B859" s="60"/>
      <c r="C859" s="60"/>
      <c r="D859" s="60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</row>
    <row r="860" spans="1:33" ht="15.75" customHeight="1">
      <c r="A860" s="124"/>
      <c r="B860" s="60"/>
      <c r="C860" s="60"/>
      <c r="D860" s="60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</row>
    <row r="861" spans="1:33" ht="15.75" customHeight="1">
      <c r="A861" s="124"/>
      <c r="B861" s="60"/>
      <c r="C861" s="60"/>
      <c r="D861" s="60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</row>
    <row r="862" spans="1:33" ht="15.75" customHeight="1">
      <c r="A862" s="124"/>
      <c r="B862" s="60"/>
      <c r="C862" s="60"/>
      <c r="D862" s="60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</row>
    <row r="863" spans="1:33" ht="15.75" customHeight="1">
      <c r="A863" s="124"/>
      <c r="B863" s="60"/>
      <c r="C863" s="60"/>
      <c r="D863" s="60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</row>
    <row r="864" spans="1:33" ht="15.75" customHeight="1">
      <c r="A864" s="124"/>
      <c r="B864" s="60"/>
      <c r="C864" s="60"/>
      <c r="D864" s="60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</row>
    <row r="865" spans="1:33" ht="15.75" customHeight="1">
      <c r="A865" s="124"/>
      <c r="B865" s="60"/>
      <c r="C865" s="60"/>
      <c r="D865" s="60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</row>
    <row r="866" spans="1:33" ht="15.75" customHeight="1">
      <c r="A866" s="124"/>
      <c r="B866" s="60"/>
      <c r="C866" s="60"/>
      <c r="D866" s="60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</row>
    <row r="867" spans="1:33" ht="15.75" customHeight="1">
      <c r="A867" s="124"/>
      <c r="B867" s="60"/>
      <c r="C867" s="60"/>
      <c r="D867" s="60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</row>
    <row r="868" spans="1:33" ht="15.75" customHeight="1">
      <c r="A868" s="124"/>
      <c r="B868" s="60"/>
      <c r="C868" s="60"/>
      <c r="D868" s="60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</row>
    <row r="869" spans="1:33" ht="15.75" customHeight="1">
      <c r="A869" s="124"/>
      <c r="B869" s="60"/>
      <c r="C869" s="60"/>
      <c r="D869" s="60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</row>
    <row r="870" spans="1:33" ht="15.75" customHeight="1">
      <c r="A870" s="124"/>
      <c r="B870" s="60"/>
      <c r="C870" s="60"/>
      <c r="D870" s="60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</row>
    <row r="871" spans="1:33" ht="15.75" customHeight="1">
      <c r="A871" s="124"/>
      <c r="B871" s="60"/>
      <c r="C871" s="60"/>
      <c r="D871" s="60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</row>
    <row r="872" spans="1:33" ht="15.75" customHeight="1">
      <c r="A872" s="124"/>
      <c r="B872" s="60"/>
      <c r="C872" s="60"/>
      <c r="D872" s="60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</row>
    <row r="873" spans="1:33" ht="15.75" customHeight="1">
      <c r="A873" s="124"/>
      <c r="B873" s="60"/>
      <c r="C873" s="60"/>
      <c r="D873" s="60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</row>
    <row r="874" spans="1:33" ht="15.75" customHeight="1">
      <c r="A874" s="124"/>
      <c r="B874" s="60"/>
      <c r="C874" s="60"/>
      <c r="D874" s="60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</row>
    <row r="875" spans="1:33" ht="15.75" customHeight="1">
      <c r="A875" s="124"/>
      <c r="B875" s="60"/>
      <c r="C875" s="60"/>
      <c r="D875" s="60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</row>
    <row r="876" spans="1:33" ht="15.75" customHeight="1">
      <c r="A876" s="124"/>
      <c r="B876" s="60"/>
      <c r="C876" s="60"/>
      <c r="D876" s="60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</row>
    <row r="877" spans="1:33" ht="15.75" customHeight="1">
      <c r="A877" s="124"/>
      <c r="B877" s="60"/>
      <c r="C877" s="60"/>
      <c r="D877" s="60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</row>
    <row r="878" spans="1:33" ht="15.75" customHeight="1">
      <c r="A878" s="124"/>
      <c r="B878" s="60"/>
      <c r="C878" s="60"/>
      <c r="D878" s="60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</row>
    <row r="879" spans="1:33" ht="15.75" customHeight="1">
      <c r="A879" s="124"/>
      <c r="B879" s="60"/>
      <c r="C879" s="60"/>
      <c r="D879" s="60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</row>
    <row r="880" spans="1:33" ht="15.75" customHeight="1">
      <c r="A880" s="124"/>
      <c r="B880" s="60"/>
      <c r="C880" s="60"/>
      <c r="D880" s="60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</row>
    <row r="881" spans="1:33" ht="15.75" customHeight="1">
      <c r="A881" s="124"/>
      <c r="B881" s="60"/>
      <c r="C881" s="60"/>
      <c r="D881" s="60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</row>
    <row r="882" spans="1:33" ht="15.75" customHeight="1">
      <c r="A882" s="124"/>
      <c r="B882" s="60"/>
      <c r="C882" s="60"/>
      <c r="D882" s="60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</row>
    <row r="883" spans="1:33" ht="15.75" customHeight="1">
      <c r="A883" s="124"/>
      <c r="B883" s="60"/>
      <c r="C883" s="60"/>
      <c r="D883" s="60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</row>
    <row r="884" spans="1:33" ht="15.75" customHeight="1">
      <c r="A884" s="124"/>
      <c r="B884" s="60"/>
      <c r="C884" s="60"/>
      <c r="D884" s="60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</row>
    <row r="885" spans="1:33" ht="15.75" customHeight="1">
      <c r="A885" s="124"/>
      <c r="B885" s="60"/>
      <c r="C885" s="60"/>
      <c r="D885" s="60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</row>
    <row r="886" spans="1:33" ht="15.75" customHeight="1">
      <c r="A886" s="124"/>
      <c r="B886" s="60"/>
      <c r="C886" s="60"/>
      <c r="D886" s="60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</row>
    <row r="887" spans="1:33" ht="15.75" customHeight="1">
      <c r="A887" s="124"/>
      <c r="B887" s="60"/>
      <c r="C887" s="60"/>
      <c r="D887" s="60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</row>
    <row r="888" spans="1:33" ht="15.75" customHeight="1">
      <c r="A888" s="124"/>
      <c r="B888" s="60"/>
      <c r="C888" s="60"/>
      <c r="D888" s="60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</row>
    <row r="889" spans="1:33" ht="15.75" customHeight="1">
      <c r="A889" s="124"/>
      <c r="B889" s="60"/>
      <c r="C889" s="60"/>
      <c r="D889" s="60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</row>
    <row r="890" spans="1:33" ht="15.75" customHeight="1">
      <c r="A890" s="124"/>
      <c r="B890" s="60"/>
      <c r="C890" s="60"/>
      <c r="D890" s="60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</row>
    <row r="891" spans="1:33" ht="15.75" customHeight="1">
      <c r="A891" s="124"/>
      <c r="B891" s="60"/>
      <c r="C891" s="60"/>
      <c r="D891" s="60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</row>
    <row r="892" spans="1:33" ht="15.75" customHeight="1">
      <c r="A892" s="124"/>
      <c r="B892" s="60"/>
      <c r="C892" s="60"/>
      <c r="D892" s="60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</row>
    <row r="893" spans="1:33" ht="15.75" customHeight="1">
      <c r="A893" s="124"/>
      <c r="B893" s="60"/>
      <c r="C893" s="60"/>
      <c r="D893" s="60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</row>
    <row r="894" spans="1:33" ht="15.75" customHeight="1">
      <c r="A894" s="124"/>
      <c r="B894" s="60"/>
      <c r="C894" s="60"/>
      <c r="D894" s="60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</row>
    <row r="895" spans="1:33" ht="15.75" customHeight="1">
      <c r="A895" s="124"/>
      <c r="B895" s="60"/>
      <c r="C895" s="60"/>
      <c r="D895" s="60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</row>
    <row r="896" spans="1:33" ht="15.75" customHeight="1">
      <c r="A896" s="124"/>
      <c r="B896" s="60"/>
      <c r="C896" s="60"/>
      <c r="D896" s="60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</row>
    <row r="897" spans="1:33" ht="15.75" customHeight="1">
      <c r="A897" s="124"/>
      <c r="B897" s="60"/>
      <c r="C897" s="60"/>
      <c r="D897" s="60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</row>
    <row r="898" spans="1:33" ht="15.75" customHeight="1">
      <c r="A898" s="124"/>
      <c r="B898" s="60"/>
      <c r="C898" s="60"/>
      <c r="D898" s="60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</row>
    <row r="899" spans="1:33" ht="15.75" customHeight="1">
      <c r="A899" s="124"/>
      <c r="B899" s="60"/>
      <c r="C899" s="60"/>
      <c r="D899" s="60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</row>
    <row r="900" spans="1:33" ht="15.75" customHeight="1">
      <c r="A900" s="124"/>
      <c r="B900" s="60"/>
      <c r="C900" s="60"/>
      <c r="D900" s="60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</row>
    <row r="901" spans="1:33" ht="15.75" customHeight="1">
      <c r="A901" s="124"/>
      <c r="B901" s="60"/>
      <c r="C901" s="60"/>
      <c r="D901" s="60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</row>
    <row r="902" spans="1:33" ht="15.75" customHeight="1">
      <c r="A902" s="124"/>
      <c r="B902" s="60"/>
      <c r="C902" s="60"/>
      <c r="D902" s="60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</row>
    <row r="903" spans="1:33" ht="15.75" customHeight="1">
      <c r="A903" s="124"/>
      <c r="B903" s="60"/>
      <c r="C903" s="60"/>
      <c r="D903" s="60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</row>
    <row r="904" spans="1:33" ht="15.75" customHeight="1">
      <c r="A904" s="124"/>
      <c r="B904" s="60"/>
      <c r="C904" s="60"/>
      <c r="D904" s="60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</row>
    <row r="905" spans="1:33" ht="15.75" customHeight="1">
      <c r="A905" s="124"/>
      <c r="B905" s="60"/>
      <c r="C905" s="60"/>
      <c r="D905" s="60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</row>
    <row r="906" spans="1:33" ht="15.75" customHeight="1">
      <c r="A906" s="124"/>
      <c r="B906" s="60"/>
      <c r="C906" s="60"/>
      <c r="D906" s="60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</row>
    <row r="907" spans="1:33" ht="15.75" customHeight="1">
      <c r="A907" s="124"/>
      <c r="B907" s="60"/>
      <c r="C907" s="60"/>
      <c r="D907" s="60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</row>
    <row r="908" spans="1:33" ht="15.75" customHeight="1">
      <c r="A908" s="124"/>
      <c r="B908" s="60"/>
      <c r="C908" s="60"/>
      <c r="D908" s="60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</row>
    <row r="909" spans="1:33" ht="15.75" customHeight="1">
      <c r="A909" s="124"/>
      <c r="B909" s="60"/>
      <c r="C909" s="60"/>
      <c r="D909" s="60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</row>
    <row r="910" spans="1:33" ht="15.75" customHeight="1">
      <c r="A910" s="124"/>
      <c r="B910" s="60"/>
      <c r="C910" s="60"/>
      <c r="D910" s="60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</row>
    <row r="911" spans="1:33" ht="15.75" customHeight="1">
      <c r="A911" s="124"/>
      <c r="B911" s="60"/>
      <c r="C911" s="60"/>
      <c r="D911" s="60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</row>
    <row r="912" spans="1:33" ht="15.75" customHeight="1">
      <c r="A912" s="124"/>
      <c r="B912" s="60"/>
      <c r="C912" s="60"/>
      <c r="D912" s="60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</row>
    <row r="913" spans="1:33" ht="15.75" customHeight="1">
      <c r="A913" s="124"/>
      <c r="B913" s="60"/>
      <c r="C913" s="60"/>
      <c r="D913" s="60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</row>
    <row r="914" spans="1:33" ht="15.75" customHeight="1">
      <c r="A914" s="124"/>
      <c r="B914" s="60"/>
      <c r="C914" s="60"/>
      <c r="D914" s="60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</row>
    <row r="915" spans="1:33" ht="15.75" customHeight="1">
      <c r="A915" s="124"/>
      <c r="B915" s="60"/>
      <c r="C915" s="60"/>
      <c r="D915" s="60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</row>
    <row r="916" spans="1:33" ht="15.75" customHeight="1">
      <c r="A916" s="124"/>
      <c r="B916" s="60"/>
      <c r="C916" s="60"/>
      <c r="D916" s="60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</row>
    <row r="917" spans="1:33" ht="15.75" customHeight="1">
      <c r="A917" s="124"/>
      <c r="B917" s="60"/>
      <c r="C917" s="60"/>
      <c r="D917" s="60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</row>
    <row r="918" spans="1:33" ht="15.75" customHeight="1">
      <c r="A918" s="124"/>
      <c r="B918" s="60"/>
      <c r="C918" s="60"/>
      <c r="D918" s="60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</row>
    <row r="919" spans="1:33" ht="15.75" customHeight="1">
      <c r="A919" s="124"/>
      <c r="B919" s="60"/>
      <c r="C919" s="60"/>
      <c r="D919" s="60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</row>
    <row r="920" spans="1:33" ht="15.75" customHeight="1">
      <c r="A920" s="124"/>
      <c r="B920" s="60"/>
      <c r="C920" s="60"/>
      <c r="D920" s="60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</row>
    <row r="921" spans="1:33" ht="15.75" customHeight="1">
      <c r="A921" s="124"/>
      <c r="B921" s="60"/>
      <c r="C921" s="60"/>
      <c r="D921" s="60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</row>
    <row r="922" spans="1:33" ht="15.75" customHeight="1">
      <c r="A922" s="124"/>
      <c r="B922" s="60"/>
      <c r="C922" s="60"/>
      <c r="D922" s="60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</row>
    <row r="923" spans="1:33" ht="15.75" customHeight="1">
      <c r="A923" s="124"/>
      <c r="B923" s="60"/>
      <c r="C923" s="60"/>
      <c r="D923" s="60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</row>
    <row r="924" spans="1:33" ht="15.75" customHeight="1">
      <c r="A924" s="124"/>
      <c r="B924" s="60"/>
      <c r="C924" s="60"/>
      <c r="D924" s="60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</row>
    <row r="925" spans="1:33" ht="15.75" customHeight="1">
      <c r="A925" s="124"/>
      <c r="B925" s="60"/>
      <c r="C925" s="60"/>
      <c r="D925" s="60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</row>
    <row r="926" spans="1:33" ht="15.75" customHeight="1">
      <c r="A926" s="124"/>
      <c r="B926" s="60"/>
      <c r="C926" s="60"/>
      <c r="D926" s="60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</row>
    <row r="927" spans="1:33" ht="15.75" customHeight="1">
      <c r="A927" s="124"/>
      <c r="B927" s="60"/>
      <c r="C927" s="60"/>
      <c r="D927" s="60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</row>
    <row r="928" spans="1:33" ht="15.75" customHeight="1">
      <c r="A928" s="124"/>
      <c r="B928" s="60"/>
      <c r="C928" s="60"/>
      <c r="D928" s="60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</row>
    <row r="929" spans="1:33" ht="15.75" customHeight="1">
      <c r="A929" s="124"/>
      <c r="B929" s="60"/>
      <c r="C929" s="60"/>
      <c r="D929" s="60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</row>
    <row r="930" spans="1:33" ht="15.75" customHeight="1">
      <c r="A930" s="124"/>
      <c r="B930" s="60"/>
      <c r="C930" s="60"/>
      <c r="D930" s="60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</row>
    <row r="931" spans="1:33" ht="15.75" customHeight="1">
      <c r="A931" s="124"/>
      <c r="B931" s="60"/>
      <c r="C931" s="60"/>
      <c r="D931" s="60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</row>
    <row r="932" spans="1:33" ht="15.75" customHeight="1">
      <c r="A932" s="124"/>
      <c r="B932" s="60"/>
      <c r="C932" s="60"/>
      <c r="D932" s="60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</row>
    <row r="933" spans="1:33" ht="15.75" customHeight="1">
      <c r="A933" s="124"/>
      <c r="B933" s="60"/>
      <c r="C933" s="60"/>
      <c r="D933" s="60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</row>
    <row r="934" spans="1:33" ht="15.75" customHeight="1">
      <c r="A934" s="124"/>
      <c r="B934" s="60"/>
      <c r="C934" s="60"/>
      <c r="D934" s="60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</row>
    <row r="935" spans="1:33" ht="15.75" customHeight="1">
      <c r="A935" s="124"/>
      <c r="B935" s="60"/>
      <c r="C935" s="60"/>
      <c r="D935" s="60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</row>
    <row r="936" spans="1:33" ht="15.75" customHeight="1">
      <c r="A936" s="124"/>
      <c r="B936" s="60"/>
      <c r="C936" s="60"/>
      <c r="D936" s="60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</row>
    <row r="937" spans="1:33" ht="15.75" customHeight="1">
      <c r="A937" s="124"/>
      <c r="B937" s="60"/>
      <c r="C937" s="60"/>
      <c r="D937" s="60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</row>
    <row r="938" spans="1:33" ht="15.75" customHeight="1">
      <c r="A938" s="124"/>
      <c r="B938" s="60"/>
      <c r="C938" s="60"/>
      <c r="D938" s="60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</row>
    <row r="939" spans="1:33" ht="15.75" customHeight="1">
      <c r="A939" s="124"/>
      <c r="B939" s="60"/>
      <c r="C939" s="60"/>
      <c r="D939" s="60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</row>
    <row r="940" spans="1:33" ht="15.75" customHeight="1">
      <c r="A940" s="124"/>
      <c r="B940" s="60"/>
      <c r="C940" s="60"/>
      <c r="D940" s="60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</row>
    <row r="941" spans="1:33" ht="15.75" customHeight="1">
      <c r="A941" s="124"/>
      <c r="B941" s="60"/>
      <c r="C941" s="60"/>
      <c r="D941" s="60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</row>
    <row r="942" spans="1:33" ht="15.75" customHeight="1">
      <c r="A942" s="124"/>
      <c r="B942" s="60"/>
      <c r="C942" s="60"/>
      <c r="D942" s="60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</row>
    <row r="943" spans="1:33" ht="15.75" customHeight="1">
      <c r="A943" s="124"/>
      <c r="B943" s="60"/>
      <c r="C943" s="60"/>
      <c r="D943" s="60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</row>
    <row r="944" spans="1:33" ht="15.75" customHeight="1">
      <c r="A944" s="124"/>
      <c r="B944" s="60"/>
      <c r="C944" s="60"/>
      <c r="D944" s="60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</row>
    <row r="945" spans="1:33" ht="15.75" customHeight="1">
      <c r="A945" s="124"/>
      <c r="B945" s="60"/>
      <c r="C945" s="60"/>
      <c r="D945" s="60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</row>
    <row r="946" spans="1:33" ht="15.75" customHeight="1">
      <c r="A946" s="124"/>
      <c r="B946" s="60"/>
      <c r="C946" s="60"/>
      <c r="D946" s="60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</row>
    <row r="947" spans="1:33" ht="15.75" customHeight="1">
      <c r="A947" s="124"/>
      <c r="B947" s="60"/>
      <c r="C947" s="60"/>
      <c r="D947" s="60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</row>
    <row r="948" spans="1:33" ht="15.75" customHeight="1">
      <c r="A948" s="124"/>
      <c r="B948" s="60"/>
      <c r="C948" s="60"/>
      <c r="D948" s="60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</row>
    <row r="949" spans="1:33" ht="15.75" customHeight="1">
      <c r="A949" s="124"/>
      <c r="B949" s="60"/>
      <c r="C949" s="60"/>
      <c r="D949" s="60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</row>
    <row r="950" spans="1:33" ht="15.75" customHeight="1">
      <c r="A950" s="124"/>
      <c r="B950" s="60"/>
      <c r="C950" s="60"/>
      <c r="D950" s="60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</row>
    <row r="951" spans="1:33" ht="15.75" customHeight="1">
      <c r="A951" s="124"/>
      <c r="B951" s="60"/>
      <c r="C951" s="60"/>
      <c r="D951" s="60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</row>
    <row r="952" spans="1:33" ht="15.75" customHeight="1">
      <c r="A952" s="124"/>
      <c r="B952" s="60"/>
      <c r="C952" s="60"/>
      <c r="D952" s="60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</row>
    <row r="953" spans="1:33" ht="15.75" customHeight="1">
      <c r="A953" s="124"/>
      <c r="B953" s="60"/>
      <c r="C953" s="60"/>
      <c r="D953" s="60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</row>
    <row r="954" spans="1:33" ht="15.75" customHeight="1">
      <c r="A954" s="124"/>
      <c r="B954" s="60"/>
      <c r="C954" s="60"/>
      <c r="D954" s="60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</row>
    <row r="955" spans="1:33" ht="15.75" customHeight="1">
      <c r="A955" s="124"/>
      <c r="B955" s="60"/>
      <c r="C955" s="60"/>
      <c r="D955" s="60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</row>
    <row r="956" spans="1:33" ht="15.75" customHeight="1">
      <c r="A956" s="124"/>
      <c r="B956" s="60"/>
      <c r="C956" s="60"/>
      <c r="D956" s="60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</row>
    <row r="957" spans="1:33" ht="15.75" customHeight="1">
      <c r="A957" s="124"/>
      <c r="B957" s="60"/>
      <c r="C957" s="60"/>
      <c r="D957" s="60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</row>
    <row r="958" spans="1:33" ht="15.75" customHeight="1">
      <c r="A958" s="124"/>
      <c r="B958" s="60"/>
      <c r="C958" s="60"/>
      <c r="D958" s="60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</row>
    <row r="959" spans="1:33" ht="15.75" customHeight="1">
      <c r="A959" s="124"/>
      <c r="B959" s="60"/>
      <c r="C959" s="60"/>
      <c r="D959" s="60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</row>
    <row r="960" spans="1:33" ht="15.75" customHeight="1">
      <c r="A960" s="124"/>
      <c r="B960" s="60"/>
      <c r="C960" s="60"/>
      <c r="D960" s="60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</row>
    <row r="961" spans="1:33" ht="15.75" customHeight="1">
      <c r="A961" s="124"/>
      <c r="B961" s="60"/>
      <c r="C961" s="60"/>
      <c r="D961" s="60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</row>
    <row r="962" spans="1:33" ht="15.75" customHeight="1">
      <c r="A962" s="124"/>
      <c r="B962" s="60"/>
      <c r="C962" s="60"/>
      <c r="D962" s="60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</row>
    <row r="963" spans="1:33" ht="15.75" customHeight="1">
      <c r="A963" s="124"/>
      <c r="B963" s="60"/>
      <c r="C963" s="60"/>
      <c r="D963" s="60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</row>
    <row r="964" spans="1:33" ht="15.75" customHeight="1">
      <c r="A964" s="124"/>
      <c r="B964" s="60"/>
      <c r="C964" s="60"/>
      <c r="D964" s="60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</row>
    <row r="965" spans="1:33" ht="15.75" customHeight="1">
      <c r="A965" s="124"/>
      <c r="B965" s="60"/>
      <c r="C965" s="60"/>
      <c r="D965" s="60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</row>
    <row r="966" spans="1:33" ht="15.75" customHeight="1">
      <c r="A966" s="124"/>
      <c r="B966" s="60"/>
      <c r="C966" s="60"/>
      <c r="D966" s="60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</row>
    <row r="967" spans="1:33" ht="15.75" customHeight="1">
      <c r="A967" s="124"/>
      <c r="B967" s="60"/>
      <c r="C967" s="60"/>
      <c r="D967" s="60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</row>
    <row r="968" spans="1:33" ht="15.75" customHeight="1">
      <c r="A968" s="124"/>
      <c r="B968" s="60"/>
      <c r="C968" s="60"/>
      <c r="D968" s="60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</row>
    <row r="969" spans="1:33" ht="15.75" customHeight="1">
      <c r="A969" s="124"/>
      <c r="B969" s="60"/>
      <c r="C969" s="60"/>
      <c r="D969" s="60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</row>
    <row r="970" spans="1:33" ht="15.75" customHeight="1">
      <c r="A970" s="124"/>
      <c r="B970" s="60"/>
      <c r="C970" s="60"/>
      <c r="D970" s="60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</row>
    <row r="971" spans="1:33" ht="15.75" customHeight="1">
      <c r="A971" s="124"/>
      <c r="B971" s="60"/>
      <c r="C971" s="60"/>
      <c r="D971" s="60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</row>
    <row r="972" spans="1:33" ht="15.75" customHeight="1">
      <c r="A972" s="124"/>
      <c r="B972" s="60"/>
      <c r="C972" s="60"/>
      <c r="D972" s="60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</row>
    <row r="973" spans="1:33" ht="15.75" customHeight="1">
      <c r="A973" s="124"/>
      <c r="B973" s="60"/>
      <c r="C973" s="60"/>
      <c r="D973" s="60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</row>
    <row r="974" spans="1:33" ht="15.75" customHeight="1">
      <c r="A974" s="124"/>
      <c r="B974" s="60"/>
      <c r="C974" s="60"/>
      <c r="D974" s="60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</row>
    <row r="975" spans="1:33" ht="15.75" customHeight="1">
      <c r="A975" s="124"/>
      <c r="B975" s="60"/>
      <c r="C975" s="60"/>
      <c r="D975" s="60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</row>
    <row r="976" spans="1:33" ht="15.75" customHeight="1">
      <c r="A976" s="124"/>
      <c r="B976" s="60"/>
      <c r="C976" s="60"/>
      <c r="D976" s="60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</row>
    <row r="977" spans="1:33" ht="15.75" customHeight="1">
      <c r="A977" s="124"/>
      <c r="B977" s="60"/>
      <c r="C977" s="60"/>
      <c r="D977" s="60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</row>
    <row r="978" spans="1:33" ht="15.75" customHeight="1">
      <c r="A978" s="124"/>
      <c r="B978" s="60"/>
      <c r="C978" s="60"/>
      <c r="D978" s="60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</row>
    <row r="979" spans="1:33" ht="15.75" customHeight="1">
      <c r="A979" s="124"/>
      <c r="B979" s="60"/>
      <c r="C979" s="60"/>
      <c r="D979" s="60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</row>
    <row r="980" spans="1:33" ht="15.75" customHeight="1">
      <c r="A980" s="124"/>
      <c r="B980" s="60"/>
      <c r="C980" s="60"/>
      <c r="D980" s="60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</row>
    <row r="981" spans="1:33" ht="15.75" customHeight="1">
      <c r="A981" s="124"/>
      <c r="B981" s="60"/>
      <c r="C981" s="60"/>
      <c r="D981" s="60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</row>
    <row r="982" spans="1:33" ht="15.75" customHeight="1">
      <c r="A982" s="124"/>
      <c r="B982" s="60"/>
      <c r="C982" s="60"/>
      <c r="D982" s="60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</row>
    <row r="983" spans="1:33" ht="15.75" customHeight="1">
      <c r="A983" s="124"/>
      <c r="B983" s="60"/>
      <c r="C983" s="60"/>
      <c r="D983" s="60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</row>
    <row r="984" spans="1:33" ht="15.75" customHeight="1">
      <c r="A984" s="124"/>
      <c r="B984" s="60"/>
      <c r="C984" s="60"/>
      <c r="D984" s="60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</row>
    <row r="985" spans="1:33" ht="15.75" customHeight="1">
      <c r="A985" s="124"/>
      <c r="B985" s="60"/>
      <c r="C985" s="60"/>
      <c r="D985" s="60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</row>
    <row r="986" spans="1:33" ht="15.75" customHeight="1">
      <c r="A986" s="124"/>
      <c r="B986" s="60"/>
      <c r="C986" s="60"/>
      <c r="D986" s="60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</row>
    <row r="987" spans="1:33" ht="15.75" customHeight="1">
      <c r="A987" s="124"/>
      <c r="B987" s="60"/>
      <c r="C987" s="60"/>
      <c r="D987" s="60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</row>
    <row r="988" spans="1:33" ht="15.75" customHeight="1">
      <c r="A988" s="124"/>
      <c r="B988" s="60"/>
      <c r="C988" s="60"/>
      <c r="D988" s="60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</row>
    <row r="989" spans="1:33" ht="15.75" customHeight="1">
      <c r="A989" s="124"/>
      <c r="B989" s="60"/>
      <c r="C989" s="60"/>
      <c r="D989" s="60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</row>
    <row r="990" spans="1:33" ht="15.75" customHeight="1">
      <c r="A990" s="124"/>
      <c r="B990" s="60"/>
      <c r="C990" s="60"/>
      <c r="D990" s="60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</row>
    <row r="991" spans="1:33" ht="15.75" customHeight="1">
      <c r="A991" s="124"/>
      <c r="B991" s="60"/>
      <c r="C991" s="60"/>
      <c r="D991" s="60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</row>
    <row r="992" spans="1:33" ht="15.75" customHeight="1">
      <c r="A992" s="124"/>
      <c r="B992" s="60"/>
      <c r="C992" s="60"/>
      <c r="D992" s="60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</row>
    <row r="993" spans="1:33" ht="15.75" customHeight="1">
      <c r="A993" s="124"/>
      <c r="B993" s="60"/>
      <c r="C993" s="60"/>
      <c r="D993" s="60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</row>
    <row r="994" spans="1:33" ht="15.75" customHeight="1">
      <c r="A994" s="124"/>
      <c r="B994" s="60"/>
      <c r="C994" s="60"/>
      <c r="D994" s="60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</row>
    <row r="995" spans="1:33" ht="15.75" customHeight="1">
      <c r="A995" s="124"/>
      <c r="B995" s="60"/>
      <c r="C995" s="60"/>
      <c r="D995" s="60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</row>
    <row r="996" spans="1:33" ht="15.75" customHeight="1">
      <c r="A996" s="124"/>
      <c r="B996" s="60"/>
      <c r="C996" s="60"/>
      <c r="D996" s="60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</row>
    <row r="997" spans="1:33" ht="15.75" customHeight="1">
      <c r="A997" s="124"/>
      <c r="B997" s="60"/>
      <c r="C997" s="60"/>
      <c r="D997" s="60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</row>
    <row r="998" spans="1:33" ht="15.75" customHeight="1">
      <c r="A998" s="124"/>
      <c r="B998" s="60"/>
      <c r="C998" s="60"/>
      <c r="D998" s="60"/>
      <c r="E998" s="124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</row>
    <row r="999" spans="1:33" ht="15.75" customHeight="1">
      <c r="A999" s="124"/>
      <c r="B999" s="60"/>
      <c r="C999" s="60"/>
      <c r="D999" s="60"/>
      <c r="E999" s="124"/>
      <c r="F999" s="124"/>
      <c r="G999" s="124"/>
      <c r="H999" s="124"/>
      <c r="I999" s="124"/>
      <c r="J999" s="124"/>
      <c r="K999" s="124"/>
      <c r="L999" s="124"/>
      <c r="M999" s="124"/>
      <c r="N999" s="124"/>
      <c r="O999" s="124"/>
      <c r="P999" s="124"/>
      <c r="Q999" s="12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</row>
    <row r="1000" spans="1:33" ht="15.75" customHeight="1">
      <c r="A1000" s="124"/>
      <c r="B1000" s="60"/>
      <c r="C1000" s="60"/>
      <c r="D1000" s="60"/>
      <c r="E1000" s="124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</row>
  </sheetData>
  <dataValidations count="1">
    <dataValidation type="list" allowBlank="1" showErrorMessage="1" sqref="A10" xr:uid="{00000000-0002-0000-0300-000000000000}">
      <formula1>IF(OR(#REF!=$B$1,#REF!=$H$1),,IF(OR(#REF!=$D$1),$D$2:$D$9,IF(OR(#REF!=$F$1),$F$2:$F$19)))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Instructions</vt:lpstr>
      <vt:lpstr>Pooled Libraries</vt:lpstr>
      <vt:lpstr>pooling table_NGS core template</vt:lpstr>
      <vt:lpstr>Sheet1</vt:lpstr>
      <vt:lpstr>Indexes</vt:lpstr>
      <vt:lpstr>Bioo</vt:lpstr>
      <vt:lpstr>IndexType</vt:lpstr>
      <vt:lpstr>MiniSeq_HighOutput</vt:lpstr>
      <vt:lpstr>MiniSeq_MidOutput</vt:lpstr>
      <vt:lpstr>Miseq_Micro</vt:lpstr>
      <vt:lpstr>Miseq_Nano</vt:lpstr>
      <vt:lpstr>Miseq_v3</vt:lpstr>
      <vt:lpstr>Nextera</vt:lpstr>
      <vt:lpstr>Nextseq2000_P1</vt:lpstr>
      <vt:lpstr>Nextseq2000_P2</vt:lpstr>
      <vt:lpstr>Nextseq2000_P3</vt:lpstr>
      <vt:lpstr>NovaSeq6000_S1</vt:lpstr>
      <vt:lpstr>NovaSeq6000_S2</vt:lpstr>
      <vt:lpstr>NovaSeq6000_S4</vt:lpstr>
      <vt:lpstr>NovaSeq6000_SP</vt:lpstr>
      <vt:lpstr>Platform</vt:lpstr>
      <vt:lpstr>TruSeqHT</vt:lpstr>
      <vt:lpstr>TruSeqLT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dcterms:created xsi:type="dcterms:W3CDTF">2010-03-31T21:28:46Z</dcterms:created>
  <dcterms:modified xsi:type="dcterms:W3CDTF">2023-08-25T20:59:51Z</dcterms:modified>
</cp:coreProperties>
</file>